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Asset Register" sheetId="2" state="visible" r:id="rId4"/>
    <sheet name="Lists" sheetId="3" state="visible" r:id="rId5"/>
    <sheet name="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<sst xmlns="http://schemas.openxmlformats.org/spreadsheetml/2006/main" count="109" uniqueCount="87">
  <si>
    <t xml:space="preserve">Fixed Asset Register Template</t>
  </si>
  <si>
    <t xml:space="preserve">Provided free by STL Asset Solutions  |  stlassetsolutions.com  |  0784 166 787</t>
  </si>
  <si>
    <t xml:space="preserve">How to use this workbook</t>
  </si>
  <si>
    <t xml:space="preserve">1. Fill in the Asset Register sheet. One row per asset. Never group items onto one line.</t>
  </si>
  <si>
    <t xml:space="preserve">2. Yellow cells are the ones you type into. Everything else is calculated.</t>
  </si>
  <si>
    <t xml:space="preserve">3. Category, Condition and Depreciation Method are drop-downs, driven by the Lists sheet.</t>
  </si>
  <si>
    <t xml:space="preserve">4. Useful life is pulled automatically from the Lists sheet based on the category you pick.</t>
  </si>
  <si>
    <t xml:space="preserve">5. The Summary sheet totals by category. It updates itself.</t>
  </si>
  <si>
    <t xml:space="preserve">Rules worth following</t>
  </si>
  <si>
    <t xml:space="preserve">Asset Number must be unique. Use a scheme that encodes site and asset class, for example IT/LAP/0142.</t>
  </si>
  <si>
    <t xml:space="preserve">Do not encode anything on the tag or in the asset number that can change, such as department or custodian.</t>
  </si>
  <si>
    <t xml:space="preserve">Acquisition Date is the date the asset became available for use, not the invoice date.</t>
  </si>
  <si>
    <t xml:space="preserve">Serial Number is the manufacturer's number. It is not the same as your Asset Number. Capture both.</t>
  </si>
  <si>
    <t xml:space="preserve">Record disposals by setting Status to Disposed and filling the disposal columns. Do not delete the row.</t>
  </si>
  <si>
    <t xml:space="preserve">What this template cannot do</t>
  </si>
  <si>
    <t xml:space="preserve">It cannot tell you whether the assets listed actually exist. Only a physical verification does that.</t>
  </si>
  <si>
    <t xml:space="preserve">It has no audit trail, so it cannot show who changed what or when.</t>
  </si>
  <si>
    <t xml:space="preserve">It does not handle transfers as dated events. It only holds the current custodian.</t>
  </si>
  <si>
    <t xml:space="preserve">Above roughly 100 assets, or with more than one person editing, these limits start to cost you.</t>
  </si>
  <si>
    <t xml:space="preserve">Need the assets tagged and verified?</t>
  </si>
  <si>
    <t xml:space="preserve">We tag assets and build verified registers across Kenya and the wider region.</t>
  </si>
  <si>
    <t xml:space="preserve">Call 0784 166 787 or email sales@stlassetsolutions.com</t>
  </si>
  <si>
    <t xml:space="preserve">Assumptions in this file: the useful lives on the Lists sheet are illustrative starting points, not</t>
  </si>
  <si>
    <t xml:space="preserve">guidance. Set them from your own replacement history and confirm tax treatment with your accountant.</t>
  </si>
  <si>
    <t xml:space="preserve">Asset Number</t>
  </si>
  <si>
    <t xml:space="preserve">Description</t>
  </si>
  <si>
    <t xml:space="preserve">Serial Number</t>
  </si>
  <si>
    <t xml:space="preserve">Category</t>
  </si>
  <si>
    <t xml:space="preserve">Location</t>
  </si>
  <si>
    <t xml:space="preserve">Department</t>
  </si>
  <si>
    <t xml:space="preserve">Custodian</t>
  </si>
  <si>
    <t xml:space="preserve">Condition</t>
  </si>
  <si>
    <t xml:space="preserve">Status</t>
  </si>
  <si>
    <t xml:space="preserve">Acquisition Date</t>
  </si>
  <si>
    <t xml:space="preserve">Acquisition Cost (KSh)</t>
  </si>
  <si>
    <t xml:space="preserve">Residual Value (KSh)</t>
  </si>
  <si>
    <t xml:space="preserve">Depreciation Method</t>
  </si>
  <si>
    <t xml:space="preserve">Useful Life (yrs)</t>
  </si>
  <si>
    <t xml:space="preserve">Years Held</t>
  </si>
  <si>
    <t xml:space="preserve">Accumulated Depreciation (KSh)</t>
  </si>
  <si>
    <t xml:space="preserve">Net Book Value (KSh)</t>
  </si>
  <si>
    <t xml:space="preserve">Tag Type</t>
  </si>
  <si>
    <t xml:space="preserve">Disposal Date</t>
  </si>
  <si>
    <t xml:space="preserve">Disposal Method</t>
  </si>
  <si>
    <t xml:space="preserve">Disposal Proceeds (KSh)</t>
  </si>
  <si>
    <t xml:space="preserve">Notes</t>
  </si>
  <si>
    <t xml:space="preserve">IT/LAP/0142</t>
  </si>
  <si>
    <t xml:space="preserve">Dell Latitude 5540 laptop</t>
  </si>
  <si>
    <t xml:space="preserve">SN-8842219</t>
  </si>
  <si>
    <t xml:space="preserve">Computer &amp; IT equipment</t>
  </si>
  <si>
    <t xml:space="preserve">Head Office</t>
  </si>
  <si>
    <t xml:space="preserve">Finance</t>
  </si>
  <si>
    <t xml:space="preserve">J. Mwangi</t>
  </si>
  <si>
    <t xml:space="preserve">Good</t>
  </si>
  <si>
    <t xml:space="preserve">In use</t>
  </si>
  <si>
    <t xml:space="preserve">Straight line</t>
  </si>
  <si>
    <t xml:space="preserve">Self-adhesive</t>
  </si>
  <si>
    <t xml:space="preserve">Example row. Delete before use.</t>
  </si>
  <si>
    <t xml:space="preserve">Default useful life (years)</t>
  </si>
  <si>
    <t xml:space="preserve">Depreciation method</t>
  </si>
  <si>
    <t xml:space="preserve">Buildings &amp; structures</t>
  </si>
  <si>
    <t xml:space="preserve">New</t>
  </si>
  <si>
    <t xml:space="preserve">Motor vehicles</t>
  </si>
  <si>
    <t xml:space="preserve">Reducing balance</t>
  </si>
  <si>
    <t xml:space="preserve">In store</t>
  </si>
  <si>
    <t xml:space="preserve">Plant &amp; machinery</t>
  </si>
  <si>
    <t xml:space="preserve">Fair</t>
  </si>
  <si>
    <t xml:space="preserve">Not depreciated</t>
  </si>
  <si>
    <t xml:space="preserve">Under repair</t>
  </si>
  <si>
    <t xml:space="preserve">Needs repair</t>
  </si>
  <si>
    <t xml:space="preserve">Disposed</t>
  </si>
  <si>
    <t xml:space="preserve">Office equipment</t>
  </si>
  <si>
    <t xml:space="preserve">Needs replacement</t>
  </si>
  <si>
    <t xml:space="preserve">Lost / stolen</t>
  </si>
  <si>
    <t xml:space="preserve">Furniture &amp; fittings</t>
  </si>
  <si>
    <t xml:space="preserve">Obsolete</t>
  </si>
  <si>
    <t xml:space="preserve">Kitchen &amp; catering equipment</t>
  </si>
  <si>
    <t xml:space="preserve">Medical &amp; lab equipment</t>
  </si>
  <si>
    <t xml:space="preserve">Soft furnishings</t>
  </si>
  <si>
    <t xml:space="preserve">Tools &amp; portable equipment</t>
  </si>
  <si>
    <t xml:space="preserve">Other</t>
  </si>
  <si>
    <t xml:space="preserve">Useful lives above are illustrative starting points only. Set them from your own replacement history.</t>
  </si>
  <si>
    <t xml:space="preserve">Fixed Asset Register Summary</t>
  </si>
  <si>
    <t xml:space="preserve">Updates automatically from the Asset Register sheet.</t>
  </si>
  <si>
    <t xml:space="preserve">Assets</t>
  </si>
  <si>
    <t xml:space="preserve">Total</t>
  </si>
  <si>
    <t xml:space="preserve">Disposed assets are excluded from these totals but remain on the Asset Register sheet.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</si>
</sst>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;\(#,##0\);\-"/>
    <numFmt numFmtId="167" formatCode="General"/>
    <numFmt numFmtId="168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11E4A"/>
      <name val="Arial"/>
      <family val="0"/>
      <charset val="1"/>
    </font>
    <font>
      <sz val="10"/>
      <color rgb="FF666680"/>
      <name val="Arial"/>
      <family val="0"/>
      <charset val="1"/>
    </font>
    <font>
      <sz val="11"/>
      <color rgb="FF141414"/>
      <name val="Arial"/>
      <family val="0"/>
      <charset val="1"/>
    </font>
    <font>
      <b val="true"/>
      <sz val="13"/>
      <color rgb="FF111E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6668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9"/>
      <color rgb="FF666680"/>
      <name val="Arial"/>
      <family val="0"/>
      <charset val="1"/>
    </font>
    <font>
      <b val="true"/>
      <sz val="16"/>
      <color rgb="FF111E4A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11E4A"/>
        <bgColor rgb="FF141414"/>
      </patternFill>
    </fill>
    <fill>
      <patternFill patternType="solid">
        <fgColor rgb="FFFFFFCC"/>
        <bgColor rgb="FFFFFFFF"/>
      </patternFill>
    </fill>
    <fill>
      <patternFill patternType="solid">
        <fgColor rgb="FFF6F7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6E9F0"/>
      </left>
      <right style="thin">
        <color rgb="FFE6E9F0"/>
      </right>
      <top style="thin">
        <color rgb="FFE6E9F0"/>
      </top>
      <bottom style="thin">
        <color rgb="FFE6E9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6E9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7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80"/>
      <rgbColor rgb="FF969696"/>
      <rgbColor rgb="FF111E4A"/>
      <rgbColor rgb="FF339966"/>
      <rgbColor rgb="FF1414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6.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6.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/>
    </row>
    <row r="18" customFormat="false" ht="16.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3" t="s">
        <v>15</v>
      </c>
    </row>
    <row r="20" customFormat="false" ht="15" hidden="false" customHeight="false" outlineLevel="0" collapsed="false">
      <c r="A20" s="3" t="s">
        <v>16</v>
      </c>
    </row>
    <row r="21" customFormat="false" ht="15" hidden="false" customHeight="false" outlineLevel="0" collapsed="false">
      <c r="A21" s="3" t="s">
        <v>17</v>
      </c>
    </row>
    <row r="22" customFormat="false" ht="15" hidden="false" customHeight="false" outlineLevel="0" collapsed="false">
      <c r="A22" s="3" t="s">
        <v>18</v>
      </c>
    </row>
    <row r="23" customFormat="false" ht="15" hidden="false" customHeight="false" outlineLevel="0" collapsed="false">
      <c r="A23" s="3"/>
    </row>
    <row r="24" customFormat="false" ht="16.15" hidden="false" customHeight="false" outlineLevel="0" collapsed="false">
      <c r="A24" s="4" t="s">
        <v>19</v>
      </c>
    </row>
    <row r="25" customFormat="false" ht="15" hidden="false" customHeight="false" outlineLevel="0" collapsed="false">
      <c r="A25" s="3" t="s">
        <v>20</v>
      </c>
    </row>
    <row r="26" customFormat="false" ht="15" hidden="false" customHeight="false" outlineLevel="0" collapsed="false">
      <c r="A26" s="3" t="s">
        <v>21</v>
      </c>
    </row>
    <row r="27" customFormat="false" ht="15" hidden="false" customHeight="false" outlineLevel="0" collapsed="false">
      <c r="A27" s="3"/>
    </row>
    <row r="28" customFormat="false" ht="15" hidden="false" customHeight="false" outlineLevel="0" collapsed="false">
      <c r="A28" s="2" t="s">
        <v>22</v>
      </c>
    </row>
    <row r="29" customFormat="false" ht="15" hidden="false" customHeight="false" outlineLevel="0" collapsed="false">
      <c r="A29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4"/>
    <col collapsed="false" customWidth="true" hidden="false" outlineLevel="0" max="3" min="3" style="0" width="20"/>
    <col collapsed="false" customWidth="true" hidden="false" outlineLevel="0" max="4" min="4" style="0" width="26"/>
    <col collapsed="false" customWidth="true" hidden="false" outlineLevel="0" max="7" min="5" style="0" width="20"/>
    <col collapsed="false" customWidth="true" hidden="false" outlineLevel="0" max="8" min="8" style="0" width="18"/>
    <col collapsed="false" customWidth="true" hidden="false" outlineLevel="0" max="9" min="9" style="0" width="16"/>
    <col collapsed="false" customWidth="true" hidden="false" outlineLevel="0" max="10" min="10" style="0" width="17"/>
    <col collapsed="false" customWidth="true" hidden="false" outlineLevel="0" max="12" min="11" style="0" width="20"/>
    <col collapsed="false" customWidth="true" hidden="false" outlineLevel="0" max="13" min="13" style="0" width="21"/>
    <col collapsed="false" customWidth="true" hidden="false" outlineLevel="0" max="14" min="14" style="0" width="16"/>
    <col collapsed="false" customWidth="true" hidden="false" outlineLevel="0" max="15" min="15" style="0" width="12"/>
    <col collapsed="false" customWidth="true" hidden="false" outlineLevel="0" max="16" min="16" style="0" width="26"/>
    <col collapsed="false" customWidth="true" hidden="false" outlineLevel="0" max="17" min="17" style="0" width="20"/>
    <col collapsed="false" customWidth="true" hidden="false" outlineLevel="0" max="18" min="18" style="0" width="22"/>
    <col collapsed="false" customWidth="true" hidden="false" outlineLevel="0" max="19" min="19" style="0" width="15"/>
    <col collapsed="false" customWidth="true" hidden="false" outlineLevel="0" max="21" min="20" style="0" width="20"/>
    <col collapsed="false" customWidth="true" hidden="false" outlineLevel="0" max="22" min="22" style="0" width="34"/>
  </cols>
  <sheetData>
    <row r="1" customFormat="false" ht="33.75" hidden="false" customHeight="true" outlineLevel="0" collapsed="false">
      <c r="A1" s="5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  <c r="M1" s="5" t="s">
        <v>36</v>
      </c>
      <c r="N1" s="5" t="s">
        <v>37</v>
      </c>
      <c r="O1" s="5" t="s">
        <v>38</v>
      </c>
      <c r="P1" s="5" t="s">
        <v>39</v>
      </c>
      <c r="Q1" s="5" t="s">
        <v>40</v>
      </c>
      <c r="R1" s="5" t="s">
        <v>41</v>
      </c>
      <c r="S1" s="5" t="s">
        <v>42</v>
      </c>
      <c r="T1" s="5" t="s">
        <v>43</v>
      </c>
      <c r="U1" s="5" t="s">
        <v>44</v>
      </c>
      <c r="V1" s="5" t="s">
        <v>45</v>
      </c>
    </row>
    <row r="2" customFormat="false" ht="15" hidden="false" customHeight="false" outlineLevel="0" collapsed="false">
      <c r="A2" s="6" t="s">
        <v>46</v>
      </c>
      <c r="B2" s="6" t="s">
        <v>47</v>
      </c>
      <c r="C2" s="6" t="s">
        <v>48</v>
      </c>
      <c r="D2" s="6" t="s">
        <v>49</v>
      </c>
      <c r="E2" s="6" t="s">
        <v>50</v>
      </c>
      <c r="F2" s="6" t="s">
        <v>51</v>
      </c>
      <c r="G2" s="6" t="s">
        <v>52</v>
      </c>
      <c r="H2" s="6" t="s">
        <v>53</v>
      </c>
      <c r="I2" s="6" t="s">
        <v>54</v>
      </c>
      <c r="J2" s="7" t="n">
        <v>45366</v>
      </c>
      <c r="K2" s="8" t="n">
        <v>95000</v>
      </c>
      <c r="L2" s="8" t="n">
        <v>0</v>
      </c>
      <c r="M2" s="6" t="s">
        <v>55</v>
      </c>
      <c r="N2" s="9" t="n">
        <f aca="false">IF($D2="","",IFERROR(INDEX(Lists!$B$2:$B$12,MATCH($D2,Lists!$A$2:$A$12,0)),""))</f>
        <v>4</v>
      </c>
      <c r="O2" s="10" t="n">
        <f aca="true">IF($J2="","",MAX(0,(IF($S2&lt;&gt;"",$S2,TODAY())-$J2)/365.25))</f>
        <v>2.42847364818617</v>
      </c>
      <c r="P2" s="11" t="n">
        <f aca="false">IF(OR($K2="",$N2="",$N2=0,$M2="Not depreciated"),"",IF($M2="Reducing balance",$K2-($K2*(1-(1/$N2))^MIN($O2,$N2)),MIN(($K2-IF($L2="",0,$L2))/$N2*$O2,$K2-IF($L2="",0,$L2))))</f>
        <v>57676.2491444216</v>
      </c>
      <c r="Q2" s="11" t="n">
        <f aca="false">IF($K2="","",$K2-IF($P2="",0,$P2))</f>
        <v>37323.7508555784</v>
      </c>
      <c r="R2" s="6" t="s">
        <v>56</v>
      </c>
      <c r="S2" s="12"/>
      <c r="T2" s="9"/>
      <c r="U2" s="13"/>
      <c r="V2" s="6" t="s">
        <v>57</v>
      </c>
    </row>
    <row r="3" customFormat="false" ht="15" hidden="false" customHeight="false" outlineLevel="0" collapsed="false">
      <c r="A3" s="9"/>
      <c r="B3" s="9"/>
      <c r="C3" s="9"/>
      <c r="D3" s="14"/>
      <c r="E3" s="9"/>
      <c r="F3" s="9"/>
      <c r="G3" s="9"/>
      <c r="H3" s="14"/>
      <c r="I3" s="14"/>
      <c r="J3" s="12"/>
      <c r="K3" s="13"/>
      <c r="L3" s="13"/>
      <c r="M3" s="14"/>
      <c r="N3" s="9" t="str">
        <f aca="false">IF($D3="","",IFERROR(INDEX(Lists!$B$2:$B$12,MATCH($D3,Lists!$A$2:$A$12,0)),""))</f>
        <v/>
      </c>
      <c r="O3" s="10" t="str">
        <f aca="true">IF($J3="","",MAX(0,(IF($S3&lt;&gt;"",$S3,TODAY())-$J3)/365.25))</f>
        <v/>
      </c>
      <c r="P3" s="11" t="str">
        <f aca="false">IF(OR($K3="",$N3="",$N3=0,$M3="Not depreciated"),"",IF($M3="Reducing balance",$K3-($K3*(1-(1/$N3))^MIN($O3,$N3)),MIN(($K3-IF($L3="",0,$L3))/$N3*$O3,$K3-IF($L3="",0,$L3))))</f>
        <v/>
      </c>
      <c r="Q3" s="11" t="str">
        <f aca="false">IF($K3="","",$K3-IF($P3="",0,$P3))</f>
        <v/>
      </c>
      <c r="R3" s="9"/>
      <c r="S3" s="12"/>
      <c r="T3" s="9"/>
      <c r="U3" s="13"/>
      <c r="V3" s="9"/>
    </row>
    <row r="4" customFormat="false" ht="15" hidden="false" customHeight="false" outlineLevel="0" collapsed="false">
      <c r="A4" s="9"/>
      <c r="B4" s="9"/>
      <c r="C4" s="9"/>
      <c r="D4" s="14"/>
      <c r="E4" s="9"/>
      <c r="F4" s="9"/>
      <c r="G4" s="9"/>
      <c r="H4" s="14"/>
      <c r="I4" s="14"/>
      <c r="J4" s="12"/>
      <c r="K4" s="13"/>
      <c r="L4" s="13"/>
      <c r="M4" s="14"/>
      <c r="N4" s="9" t="str">
        <f aca="false">IF($D4="","",IFERROR(INDEX(Lists!$B$2:$B$12,MATCH($D4,Lists!$A$2:$A$12,0)),""))</f>
        <v/>
      </c>
      <c r="O4" s="10" t="str">
        <f aca="true">IF($J4="","",MAX(0,(IF($S4&lt;&gt;"",$S4,TODAY())-$J4)/365.25))</f>
        <v/>
      </c>
      <c r="P4" s="11" t="str">
        <f aca="false">IF(OR($K4="",$N4="",$N4=0,$M4="Not depreciated"),"",IF($M4="Reducing balance",$K4-($K4*(1-(1/$N4))^MIN($O4,$N4)),MIN(($K4-IF($L4="",0,$L4))/$N4*$O4,$K4-IF($L4="",0,$L4))))</f>
        <v/>
      </c>
      <c r="Q4" s="11" t="str">
        <f aca="false">IF($K4="","",$K4-IF($P4="",0,$P4))</f>
        <v/>
      </c>
      <c r="R4" s="9"/>
      <c r="S4" s="12"/>
      <c r="T4" s="9"/>
      <c r="U4" s="13"/>
      <c r="V4" s="9"/>
    </row>
    <row r="5" customFormat="false" ht="15" hidden="false" customHeight="false" outlineLevel="0" collapsed="false">
      <c r="A5" s="9"/>
      <c r="B5" s="9"/>
      <c r="C5" s="9"/>
      <c r="D5" s="14"/>
      <c r="E5" s="9"/>
      <c r="F5" s="9"/>
      <c r="G5" s="9"/>
      <c r="H5" s="14"/>
      <c r="I5" s="14"/>
      <c r="J5" s="12"/>
      <c r="K5" s="13"/>
      <c r="L5" s="13"/>
      <c r="M5" s="14"/>
      <c r="N5" s="9" t="str">
        <f aca="false">IF($D5="","",IFERROR(INDEX(Lists!$B$2:$B$12,MATCH($D5,Lists!$A$2:$A$12,0)),""))</f>
        <v/>
      </c>
      <c r="O5" s="10" t="str">
        <f aca="true">IF($J5="","",MAX(0,(IF($S5&lt;&gt;"",$S5,TODAY())-$J5)/365.25))</f>
        <v/>
      </c>
      <c r="P5" s="11" t="str">
        <f aca="false">IF(OR($K5="",$N5="",$N5=0,$M5="Not depreciated"),"",IF($M5="Reducing balance",$K5-($K5*(1-(1/$N5))^MIN($O5,$N5)),MIN(($K5-IF($L5="",0,$L5))/$N5*$O5,$K5-IF($L5="",0,$L5))))</f>
        <v/>
      </c>
      <c r="Q5" s="11" t="str">
        <f aca="false">IF($K5="","",$K5-IF($P5="",0,$P5))</f>
        <v/>
      </c>
      <c r="R5" s="9"/>
      <c r="S5" s="12"/>
      <c r="T5" s="9"/>
      <c r="U5" s="13"/>
      <c r="V5" s="9"/>
    </row>
    <row r="6" customFormat="false" ht="15" hidden="false" customHeight="false" outlineLevel="0" collapsed="false">
      <c r="A6" s="9"/>
      <c r="B6" s="9"/>
      <c r="C6" s="9"/>
      <c r="D6" s="14"/>
      <c r="E6" s="9"/>
      <c r="F6" s="9"/>
      <c r="G6" s="9"/>
      <c r="H6" s="14"/>
      <c r="I6" s="14"/>
      <c r="J6" s="12"/>
      <c r="K6" s="13"/>
      <c r="L6" s="13"/>
      <c r="M6" s="14"/>
      <c r="N6" s="9" t="str">
        <f aca="false">IF($D6="","",IFERROR(INDEX(Lists!$B$2:$B$12,MATCH($D6,Lists!$A$2:$A$12,0)),""))</f>
        <v/>
      </c>
      <c r="O6" s="10" t="str">
        <f aca="true">IF($J6="","",MAX(0,(IF($S6&lt;&gt;"",$S6,TODAY())-$J6)/365.25))</f>
        <v/>
      </c>
      <c r="P6" s="11" t="str">
        <f aca="false">IF(OR($K6="",$N6="",$N6=0,$M6="Not depreciated"),"",IF($M6="Reducing balance",$K6-($K6*(1-(1/$N6))^MIN($O6,$N6)),MIN(($K6-IF($L6="",0,$L6))/$N6*$O6,$K6-IF($L6="",0,$L6))))</f>
        <v/>
      </c>
      <c r="Q6" s="11" t="str">
        <f aca="false">IF($K6="","",$K6-IF($P6="",0,$P6))</f>
        <v/>
      </c>
      <c r="R6" s="9"/>
      <c r="S6" s="12"/>
      <c r="T6" s="9"/>
      <c r="U6" s="13"/>
      <c r="V6" s="9"/>
    </row>
    <row r="7" customFormat="false" ht="15" hidden="false" customHeight="false" outlineLevel="0" collapsed="false">
      <c r="A7" s="9"/>
      <c r="B7" s="9"/>
      <c r="C7" s="9"/>
      <c r="D7" s="14"/>
      <c r="E7" s="9"/>
      <c r="F7" s="9"/>
      <c r="G7" s="9"/>
      <c r="H7" s="14"/>
      <c r="I7" s="14"/>
      <c r="J7" s="12"/>
      <c r="K7" s="13"/>
      <c r="L7" s="13"/>
      <c r="M7" s="14"/>
      <c r="N7" s="9" t="str">
        <f aca="false">IF($D7="","",IFERROR(INDEX(Lists!$B$2:$B$12,MATCH($D7,Lists!$A$2:$A$12,0)),""))</f>
        <v/>
      </c>
      <c r="O7" s="10" t="str">
        <f aca="true">IF($J7="","",MAX(0,(IF($S7&lt;&gt;"",$S7,TODAY())-$J7)/365.25))</f>
        <v/>
      </c>
      <c r="P7" s="11" t="str">
        <f aca="false">IF(OR($K7="",$N7="",$N7=0,$M7="Not depreciated"),"",IF($M7="Reducing balance",$K7-($K7*(1-(1/$N7))^MIN($O7,$N7)),MIN(($K7-IF($L7="",0,$L7))/$N7*$O7,$K7-IF($L7="",0,$L7))))</f>
        <v/>
      </c>
      <c r="Q7" s="11" t="str">
        <f aca="false">IF($K7="","",$K7-IF($P7="",0,$P7))</f>
        <v/>
      </c>
      <c r="R7" s="9"/>
      <c r="S7" s="12"/>
      <c r="T7" s="9"/>
      <c r="U7" s="13"/>
      <c r="V7" s="9"/>
    </row>
    <row r="8" customFormat="false" ht="15" hidden="false" customHeight="false" outlineLevel="0" collapsed="false">
      <c r="A8" s="9"/>
      <c r="B8" s="9"/>
      <c r="C8" s="9"/>
      <c r="D8" s="14"/>
      <c r="E8" s="9"/>
      <c r="F8" s="9"/>
      <c r="G8" s="9"/>
      <c r="H8" s="14"/>
      <c r="I8" s="14"/>
      <c r="J8" s="12"/>
      <c r="K8" s="13"/>
      <c r="L8" s="13"/>
      <c r="M8" s="14"/>
      <c r="N8" s="9" t="str">
        <f aca="false">IF($D8="","",IFERROR(INDEX(Lists!$B$2:$B$12,MATCH($D8,Lists!$A$2:$A$12,0)),""))</f>
        <v/>
      </c>
      <c r="O8" s="10" t="str">
        <f aca="true">IF($J8="","",MAX(0,(IF($S8&lt;&gt;"",$S8,TODAY())-$J8)/365.25))</f>
        <v/>
      </c>
      <c r="P8" s="11" t="str">
        <f aca="false">IF(OR($K8="",$N8="",$N8=0,$M8="Not depreciated"),"",IF($M8="Reducing balance",$K8-($K8*(1-(1/$N8))^MIN($O8,$N8)),MIN(($K8-IF($L8="",0,$L8))/$N8*$O8,$K8-IF($L8="",0,$L8))))</f>
        <v/>
      </c>
      <c r="Q8" s="11" t="str">
        <f aca="false">IF($K8="","",$K8-IF($P8="",0,$P8))</f>
        <v/>
      </c>
      <c r="R8" s="9"/>
      <c r="S8" s="12"/>
      <c r="T8" s="9"/>
      <c r="U8" s="13"/>
      <c r="V8" s="9"/>
    </row>
    <row r="9" customFormat="false" ht="15" hidden="false" customHeight="false" outlineLevel="0" collapsed="false">
      <c r="A9" s="9"/>
      <c r="B9" s="9"/>
      <c r="C9" s="9"/>
      <c r="D9" s="14"/>
      <c r="E9" s="9"/>
      <c r="F9" s="9"/>
      <c r="G9" s="9"/>
      <c r="H9" s="14"/>
      <c r="I9" s="14"/>
      <c r="J9" s="12"/>
      <c r="K9" s="13"/>
      <c r="L9" s="13"/>
      <c r="M9" s="14"/>
      <c r="N9" s="9" t="str">
        <f aca="false">IF($D9="","",IFERROR(INDEX(Lists!$B$2:$B$12,MATCH($D9,Lists!$A$2:$A$12,0)),""))</f>
        <v/>
      </c>
      <c r="O9" s="10" t="str">
        <f aca="true">IF($J9="","",MAX(0,(IF($S9&lt;&gt;"",$S9,TODAY())-$J9)/365.25))</f>
        <v/>
      </c>
      <c r="P9" s="11" t="str">
        <f aca="false">IF(OR($K9="",$N9="",$N9=0,$M9="Not depreciated"),"",IF($M9="Reducing balance",$K9-($K9*(1-(1/$N9))^MIN($O9,$N9)),MIN(($K9-IF($L9="",0,$L9))/$N9*$O9,$K9-IF($L9="",0,$L9))))</f>
        <v/>
      </c>
      <c r="Q9" s="11" t="str">
        <f aca="false">IF($K9="","",$K9-IF($P9="",0,$P9))</f>
        <v/>
      </c>
      <c r="R9" s="9"/>
      <c r="S9" s="12"/>
      <c r="T9" s="9"/>
      <c r="U9" s="13"/>
      <c r="V9" s="9"/>
    </row>
    <row r="10" customFormat="false" ht="15" hidden="false" customHeight="false" outlineLevel="0" collapsed="false">
      <c r="A10" s="9"/>
      <c r="B10" s="9"/>
      <c r="C10" s="9"/>
      <c r="D10" s="14"/>
      <c r="E10" s="9"/>
      <c r="F10" s="9"/>
      <c r="G10" s="9"/>
      <c r="H10" s="14"/>
      <c r="I10" s="14"/>
      <c r="J10" s="12"/>
      <c r="K10" s="13"/>
      <c r="L10" s="13"/>
      <c r="M10" s="14"/>
      <c r="N10" s="9" t="str">
        <f aca="false">IF($D10="","",IFERROR(INDEX(Lists!$B$2:$B$12,MATCH($D10,Lists!$A$2:$A$12,0)),""))</f>
        <v/>
      </c>
      <c r="O10" s="10" t="str">
        <f aca="true">IF($J10="","",MAX(0,(IF($S10&lt;&gt;"",$S10,TODAY())-$J10)/365.25))</f>
        <v/>
      </c>
      <c r="P10" s="11" t="str">
        <f aca="false">IF(OR($K10="",$N10="",$N10=0,$M10="Not depreciated"),"",IF($M10="Reducing balance",$K10-($K10*(1-(1/$N10))^MIN($O10,$N10)),MIN(($K10-IF($L10="",0,$L10))/$N10*$O10,$K10-IF($L10="",0,$L10))))</f>
        <v/>
      </c>
      <c r="Q10" s="11" t="str">
        <f aca="false">IF($K10="","",$K10-IF($P10="",0,$P10))</f>
        <v/>
      </c>
      <c r="R10" s="9"/>
      <c r="S10" s="12"/>
      <c r="T10" s="9"/>
      <c r="U10" s="13"/>
      <c r="V10" s="9"/>
    </row>
    <row r="11" customFormat="false" ht="15" hidden="false" customHeight="false" outlineLevel="0" collapsed="false">
      <c r="A11" s="9"/>
      <c r="B11" s="9"/>
      <c r="C11" s="9"/>
      <c r="D11" s="14"/>
      <c r="E11" s="9"/>
      <c r="F11" s="9"/>
      <c r="G11" s="9"/>
      <c r="H11" s="14"/>
      <c r="I11" s="14"/>
      <c r="J11" s="12"/>
      <c r="K11" s="13"/>
      <c r="L11" s="13"/>
      <c r="M11" s="14"/>
      <c r="N11" s="9" t="str">
        <f aca="false">IF($D11="","",IFERROR(INDEX(Lists!$B$2:$B$12,MATCH($D11,Lists!$A$2:$A$12,0)),""))</f>
        <v/>
      </c>
      <c r="O11" s="10" t="str">
        <f aca="true">IF($J11="","",MAX(0,(IF($S11&lt;&gt;"",$S11,TODAY())-$J11)/365.25))</f>
        <v/>
      </c>
      <c r="P11" s="11" t="str">
        <f aca="false">IF(OR($K11="",$N11="",$N11=0,$M11="Not depreciated"),"",IF($M11="Reducing balance",$K11-($K11*(1-(1/$N11))^MIN($O11,$N11)),MIN(($K11-IF($L11="",0,$L11))/$N11*$O11,$K11-IF($L11="",0,$L11))))</f>
        <v/>
      </c>
      <c r="Q11" s="11" t="str">
        <f aca="false">IF($K11="","",$K11-IF($P11="",0,$P11))</f>
        <v/>
      </c>
      <c r="R11" s="9"/>
      <c r="S11" s="12"/>
      <c r="T11" s="9"/>
      <c r="U11" s="13"/>
      <c r="V11" s="9"/>
    </row>
    <row r="12" customFormat="false" ht="15" hidden="false" customHeight="false" outlineLevel="0" collapsed="false">
      <c r="A12" s="9"/>
      <c r="B12" s="9"/>
      <c r="C12" s="9"/>
      <c r="D12" s="14"/>
      <c r="E12" s="9"/>
      <c r="F12" s="9"/>
      <c r="G12" s="9"/>
      <c r="H12" s="14"/>
      <c r="I12" s="14"/>
      <c r="J12" s="12"/>
      <c r="K12" s="13"/>
      <c r="L12" s="13"/>
      <c r="M12" s="14"/>
      <c r="N12" s="9" t="str">
        <f aca="false">IF($D12="","",IFERROR(INDEX(Lists!$B$2:$B$12,MATCH($D12,Lists!$A$2:$A$12,0)),""))</f>
        <v/>
      </c>
      <c r="O12" s="10" t="str">
        <f aca="true">IF($J12="","",MAX(0,(IF($S12&lt;&gt;"",$S12,TODAY())-$J12)/365.25))</f>
        <v/>
      </c>
      <c r="P12" s="11" t="str">
        <f aca="false">IF(OR($K12="",$N12="",$N12=0,$M12="Not depreciated"),"",IF($M12="Reducing balance",$K12-($K12*(1-(1/$N12))^MIN($O12,$N12)),MIN(($K12-IF($L12="",0,$L12))/$N12*$O12,$K12-IF($L12="",0,$L12))))</f>
        <v/>
      </c>
      <c r="Q12" s="11" t="str">
        <f aca="false">IF($K12="","",$K12-IF($P12="",0,$P12))</f>
        <v/>
      </c>
      <c r="R12" s="9"/>
      <c r="S12" s="12"/>
      <c r="T12" s="9"/>
      <c r="U12" s="13"/>
      <c r="V12" s="9"/>
    </row>
    <row r="13" customFormat="false" ht="15" hidden="false" customHeight="false" outlineLevel="0" collapsed="false">
      <c r="A13" s="9"/>
      <c r="B13" s="9"/>
      <c r="C13" s="9"/>
      <c r="D13" s="14"/>
      <c r="E13" s="9"/>
      <c r="F13" s="9"/>
      <c r="G13" s="9"/>
      <c r="H13" s="14"/>
      <c r="I13" s="14"/>
      <c r="J13" s="12"/>
      <c r="K13" s="13"/>
      <c r="L13" s="13"/>
      <c r="M13" s="14"/>
      <c r="N13" s="9" t="str">
        <f aca="false">IF($D13="","",IFERROR(INDEX(Lists!$B$2:$B$12,MATCH($D13,Lists!$A$2:$A$12,0)),""))</f>
        <v/>
      </c>
      <c r="O13" s="10" t="str">
        <f aca="true">IF($J13="","",MAX(0,(IF($S13&lt;&gt;"",$S13,TODAY())-$J13)/365.25))</f>
        <v/>
      </c>
      <c r="P13" s="11" t="str">
        <f aca="false">IF(OR($K13="",$N13="",$N13=0,$M13="Not depreciated"),"",IF($M13="Reducing balance",$K13-($K13*(1-(1/$N13))^MIN($O13,$N13)),MIN(($K13-IF($L13="",0,$L13))/$N13*$O13,$K13-IF($L13="",0,$L13))))</f>
        <v/>
      </c>
      <c r="Q13" s="11" t="str">
        <f aca="false">IF($K13="","",$K13-IF($P13="",0,$P13))</f>
        <v/>
      </c>
      <c r="R13" s="9"/>
      <c r="S13" s="12"/>
      <c r="T13" s="9"/>
      <c r="U13" s="13"/>
      <c r="V13" s="9"/>
    </row>
    <row r="14" customFormat="false" ht="15" hidden="false" customHeight="false" outlineLevel="0" collapsed="false">
      <c r="A14" s="9"/>
      <c r="B14" s="9"/>
      <c r="C14" s="9"/>
      <c r="D14" s="14"/>
      <c r="E14" s="9"/>
      <c r="F14" s="9"/>
      <c r="G14" s="9"/>
      <c r="H14" s="14"/>
      <c r="I14" s="14"/>
      <c r="J14" s="12"/>
      <c r="K14" s="13"/>
      <c r="L14" s="13"/>
      <c r="M14" s="14"/>
      <c r="N14" s="9" t="str">
        <f aca="false">IF($D14="","",IFERROR(INDEX(Lists!$B$2:$B$12,MATCH($D14,Lists!$A$2:$A$12,0)),""))</f>
        <v/>
      </c>
      <c r="O14" s="10" t="str">
        <f aca="true">IF($J14="","",MAX(0,(IF($S14&lt;&gt;"",$S14,TODAY())-$J14)/365.25))</f>
        <v/>
      </c>
      <c r="P14" s="11" t="str">
        <f aca="false">IF(OR($K14="",$N14="",$N14=0,$M14="Not depreciated"),"",IF($M14="Reducing balance",$K14-($K14*(1-(1/$N14))^MIN($O14,$N14)),MIN(($K14-IF($L14="",0,$L14))/$N14*$O14,$K14-IF($L14="",0,$L14))))</f>
        <v/>
      </c>
      <c r="Q14" s="11" t="str">
        <f aca="false">IF($K14="","",$K14-IF($P14="",0,$P14))</f>
        <v/>
      </c>
      <c r="R14" s="9"/>
      <c r="S14" s="12"/>
      <c r="T14" s="9"/>
      <c r="U14" s="13"/>
      <c r="V14" s="9"/>
    </row>
    <row r="15" customFormat="false" ht="15" hidden="false" customHeight="false" outlineLevel="0" collapsed="false">
      <c r="A15" s="9"/>
      <c r="B15" s="9"/>
      <c r="C15" s="9"/>
      <c r="D15" s="14"/>
      <c r="E15" s="9"/>
      <c r="F15" s="9"/>
      <c r="G15" s="9"/>
      <c r="H15" s="14"/>
      <c r="I15" s="14"/>
      <c r="J15" s="12"/>
      <c r="K15" s="13"/>
      <c r="L15" s="13"/>
      <c r="M15" s="14"/>
      <c r="N15" s="9" t="str">
        <f aca="false">IF($D15="","",IFERROR(INDEX(Lists!$B$2:$B$12,MATCH($D15,Lists!$A$2:$A$12,0)),""))</f>
        <v/>
      </c>
      <c r="O15" s="10" t="str">
        <f aca="true">IF($J15="","",MAX(0,(IF($S15&lt;&gt;"",$S15,TODAY())-$J15)/365.25))</f>
        <v/>
      </c>
      <c r="P15" s="11" t="str">
        <f aca="false">IF(OR($K15="",$N15="",$N15=0,$M15="Not depreciated"),"",IF($M15="Reducing balance",$K15-($K15*(1-(1/$N15))^MIN($O15,$N15)),MIN(($K15-IF($L15="",0,$L15))/$N15*$O15,$K15-IF($L15="",0,$L15))))</f>
        <v/>
      </c>
      <c r="Q15" s="11" t="str">
        <f aca="false">IF($K15="","",$K15-IF($P15="",0,$P15))</f>
        <v/>
      </c>
      <c r="R15" s="9"/>
      <c r="S15" s="12"/>
      <c r="T15" s="9"/>
      <c r="U15" s="13"/>
      <c r="V15" s="9"/>
    </row>
    <row r="16" customFormat="false" ht="15" hidden="false" customHeight="false" outlineLevel="0" collapsed="false">
      <c r="A16" s="9"/>
      <c r="B16" s="9"/>
      <c r="C16" s="9"/>
      <c r="D16" s="14"/>
      <c r="E16" s="9"/>
      <c r="F16" s="9"/>
      <c r="G16" s="9"/>
      <c r="H16" s="14"/>
      <c r="I16" s="14"/>
      <c r="J16" s="12"/>
      <c r="K16" s="13"/>
      <c r="L16" s="13"/>
      <c r="M16" s="14"/>
      <c r="N16" s="9" t="str">
        <f aca="false">IF($D16="","",IFERROR(INDEX(Lists!$B$2:$B$12,MATCH($D16,Lists!$A$2:$A$12,0)),""))</f>
        <v/>
      </c>
      <c r="O16" s="10" t="str">
        <f aca="true">IF($J16="","",MAX(0,(IF($S16&lt;&gt;"",$S16,TODAY())-$J16)/365.25))</f>
        <v/>
      </c>
      <c r="P16" s="11" t="str">
        <f aca="false">IF(OR($K16="",$N16="",$N16=0,$M16="Not depreciated"),"",IF($M16="Reducing balance",$K16-($K16*(1-(1/$N16))^MIN($O16,$N16)),MIN(($K16-IF($L16="",0,$L16))/$N16*$O16,$K16-IF($L16="",0,$L16))))</f>
        <v/>
      </c>
      <c r="Q16" s="11" t="str">
        <f aca="false">IF($K16="","",$K16-IF($P16="",0,$P16))</f>
        <v/>
      </c>
      <c r="R16" s="9"/>
      <c r="S16" s="12"/>
      <c r="T16" s="9"/>
      <c r="U16" s="13"/>
      <c r="V16" s="9"/>
    </row>
    <row r="17" customFormat="false" ht="15" hidden="false" customHeight="false" outlineLevel="0" collapsed="false">
      <c r="A17" s="9"/>
      <c r="B17" s="9"/>
      <c r="C17" s="9"/>
      <c r="D17" s="14"/>
      <c r="E17" s="9"/>
      <c r="F17" s="9"/>
      <c r="G17" s="9"/>
      <c r="H17" s="14"/>
      <c r="I17" s="14"/>
      <c r="J17" s="12"/>
      <c r="K17" s="13"/>
      <c r="L17" s="13"/>
      <c r="M17" s="14"/>
      <c r="N17" s="9" t="str">
        <f aca="false">IF($D17="","",IFERROR(INDEX(Lists!$B$2:$B$12,MATCH($D17,Lists!$A$2:$A$12,0)),""))</f>
        <v/>
      </c>
      <c r="O17" s="10" t="str">
        <f aca="true">IF($J17="","",MAX(0,(IF($S17&lt;&gt;"",$S17,TODAY())-$J17)/365.25))</f>
        <v/>
      </c>
      <c r="P17" s="11" t="str">
        <f aca="false">IF(OR($K17="",$N17="",$N17=0,$M17="Not depreciated"),"",IF($M17="Reducing balance",$K17-($K17*(1-(1/$N17))^MIN($O17,$N17)),MIN(($K17-IF($L17="",0,$L17))/$N17*$O17,$K17-IF($L17="",0,$L17))))</f>
        <v/>
      </c>
      <c r="Q17" s="11" t="str">
        <f aca="false">IF($K17="","",$K17-IF($P17="",0,$P17))</f>
        <v/>
      </c>
      <c r="R17" s="9"/>
      <c r="S17" s="12"/>
      <c r="T17" s="9"/>
      <c r="U17" s="13"/>
      <c r="V17" s="9"/>
    </row>
    <row r="18" customFormat="false" ht="15" hidden="false" customHeight="false" outlineLevel="0" collapsed="false">
      <c r="A18" s="9"/>
      <c r="B18" s="9"/>
      <c r="C18" s="9"/>
      <c r="D18" s="14"/>
      <c r="E18" s="9"/>
      <c r="F18" s="9"/>
      <c r="G18" s="9"/>
      <c r="H18" s="14"/>
      <c r="I18" s="14"/>
      <c r="J18" s="12"/>
      <c r="K18" s="13"/>
      <c r="L18" s="13"/>
      <c r="M18" s="14"/>
      <c r="N18" s="9" t="str">
        <f aca="false">IF($D18="","",IFERROR(INDEX(Lists!$B$2:$B$12,MATCH($D18,Lists!$A$2:$A$12,0)),""))</f>
        <v/>
      </c>
      <c r="O18" s="10" t="str">
        <f aca="true">IF($J18="","",MAX(0,(IF($S18&lt;&gt;"",$S18,TODAY())-$J18)/365.25))</f>
        <v/>
      </c>
      <c r="P18" s="11" t="str">
        <f aca="false">IF(OR($K18="",$N18="",$N18=0,$M18="Not depreciated"),"",IF($M18="Reducing balance",$K18-($K18*(1-(1/$N18))^MIN($O18,$N18)),MIN(($K18-IF($L18="",0,$L18))/$N18*$O18,$K18-IF($L18="",0,$L18))))</f>
        <v/>
      </c>
      <c r="Q18" s="11" t="str">
        <f aca="false">IF($K18="","",$K18-IF($P18="",0,$P18))</f>
        <v/>
      </c>
      <c r="R18" s="9"/>
      <c r="S18" s="12"/>
      <c r="T18" s="9"/>
      <c r="U18" s="13"/>
      <c r="V18" s="9"/>
    </row>
    <row r="19" customFormat="false" ht="15" hidden="false" customHeight="false" outlineLevel="0" collapsed="false">
      <c r="A19" s="9"/>
      <c r="B19" s="9"/>
      <c r="C19" s="9"/>
      <c r="D19" s="14"/>
      <c r="E19" s="9"/>
      <c r="F19" s="9"/>
      <c r="G19" s="9"/>
      <c r="H19" s="14"/>
      <c r="I19" s="14"/>
      <c r="J19" s="12"/>
      <c r="K19" s="13"/>
      <c r="L19" s="13"/>
      <c r="M19" s="14"/>
      <c r="N19" s="9" t="str">
        <f aca="false">IF($D19="","",IFERROR(INDEX(Lists!$B$2:$B$12,MATCH($D19,Lists!$A$2:$A$12,0)),""))</f>
        <v/>
      </c>
      <c r="O19" s="10" t="str">
        <f aca="true">IF($J19="","",MAX(0,(IF($S19&lt;&gt;"",$S19,TODAY())-$J19)/365.25))</f>
        <v/>
      </c>
      <c r="P19" s="11" t="str">
        <f aca="false">IF(OR($K19="",$N19="",$N19=0,$M19="Not depreciated"),"",IF($M19="Reducing balance",$K19-($K19*(1-(1/$N19))^MIN($O19,$N19)),MIN(($K19-IF($L19="",0,$L19))/$N19*$O19,$K19-IF($L19="",0,$L19))))</f>
        <v/>
      </c>
      <c r="Q19" s="11" t="str">
        <f aca="false">IF($K19="","",$K19-IF($P19="",0,$P19))</f>
        <v/>
      </c>
      <c r="R19" s="9"/>
      <c r="S19" s="12"/>
      <c r="T19" s="9"/>
      <c r="U19" s="13"/>
      <c r="V19" s="9"/>
    </row>
    <row r="20" customFormat="false" ht="15" hidden="false" customHeight="false" outlineLevel="0" collapsed="false">
      <c r="A20" s="9"/>
      <c r="B20" s="9"/>
      <c r="C20" s="9"/>
      <c r="D20" s="14"/>
      <c r="E20" s="9"/>
      <c r="F20" s="9"/>
      <c r="G20" s="9"/>
      <c r="H20" s="14"/>
      <c r="I20" s="14"/>
      <c r="J20" s="12"/>
      <c r="K20" s="13"/>
      <c r="L20" s="13"/>
      <c r="M20" s="14"/>
      <c r="N20" s="9" t="str">
        <f aca="false">IF($D20="","",IFERROR(INDEX(Lists!$B$2:$B$12,MATCH($D20,Lists!$A$2:$A$12,0)),""))</f>
        <v/>
      </c>
      <c r="O20" s="10" t="str">
        <f aca="true">IF($J20="","",MAX(0,(IF($S20&lt;&gt;"",$S20,TODAY())-$J20)/365.25))</f>
        <v/>
      </c>
      <c r="P20" s="11" t="str">
        <f aca="false">IF(OR($K20="",$N20="",$N20=0,$M20="Not depreciated"),"",IF($M20="Reducing balance",$K20-($K20*(1-(1/$N20))^MIN($O20,$N20)),MIN(($K20-IF($L20="",0,$L20))/$N20*$O20,$K20-IF($L20="",0,$L20))))</f>
        <v/>
      </c>
      <c r="Q20" s="11" t="str">
        <f aca="false">IF($K20="","",$K20-IF($P20="",0,$P20))</f>
        <v/>
      </c>
      <c r="R20" s="9"/>
      <c r="S20" s="12"/>
      <c r="T20" s="9"/>
      <c r="U20" s="13"/>
      <c r="V20" s="9"/>
    </row>
    <row r="21" customFormat="false" ht="15" hidden="false" customHeight="false" outlineLevel="0" collapsed="false">
      <c r="A21" s="9"/>
      <c r="B21" s="9"/>
      <c r="C21" s="9"/>
      <c r="D21" s="14"/>
      <c r="E21" s="9"/>
      <c r="F21" s="9"/>
      <c r="G21" s="9"/>
      <c r="H21" s="14"/>
      <c r="I21" s="14"/>
      <c r="J21" s="12"/>
      <c r="K21" s="13"/>
      <c r="L21" s="13"/>
      <c r="M21" s="14"/>
      <c r="N21" s="9" t="str">
        <f aca="false">IF($D21="","",IFERROR(INDEX(Lists!$B$2:$B$12,MATCH($D21,Lists!$A$2:$A$12,0)),""))</f>
        <v/>
      </c>
      <c r="O21" s="10" t="str">
        <f aca="true">IF($J21="","",MAX(0,(IF($S21&lt;&gt;"",$S21,TODAY())-$J21)/365.25))</f>
        <v/>
      </c>
      <c r="P21" s="11" t="str">
        <f aca="false">IF(OR($K21="",$N21="",$N21=0,$M21="Not depreciated"),"",IF($M21="Reducing balance",$K21-($K21*(1-(1/$N21))^MIN($O21,$N21)),MIN(($K21-IF($L21="",0,$L21))/$N21*$O21,$K21-IF($L21="",0,$L21))))</f>
        <v/>
      </c>
      <c r="Q21" s="11" t="str">
        <f aca="false">IF($K21="","",$K21-IF($P21="",0,$P21))</f>
        <v/>
      </c>
      <c r="R21" s="9"/>
      <c r="S21" s="12"/>
      <c r="T21" s="9"/>
      <c r="U21" s="13"/>
      <c r="V21" s="9"/>
    </row>
    <row r="22" customFormat="false" ht="15" hidden="false" customHeight="false" outlineLevel="0" collapsed="false">
      <c r="A22" s="9"/>
      <c r="B22" s="9"/>
      <c r="C22" s="9"/>
      <c r="D22" s="14"/>
      <c r="E22" s="9"/>
      <c r="F22" s="9"/>
      <c r="G22" s="9"/>
      <c r="H22" s="14"/>
      <c r="I22" s="14"/>
      <c r="J22" s="12"/>
      <c r="K22" s="13"/>
      <c r="L22" s="13"/>
      <c r="M22" s="14"/>
      <c r="N22" s="9" t="str">
        <f aca="false">IF($D22="","",IFERROR(INDEX(Lists!$B$2:$B$12,MATCH($D22,Lists!$A$2:$A$12,0)),""))</f>
        <v/>
      </c>
      <c r="O22" s="10" t="str">
        <f aca="true">IF($J22="","",MAX(0,(IF($S22&lt;&gt;"",$S22,TODAY())-$J22)/365.25))</f>
        <v/>
      </c>
      <c r="P22" s="11" t="str">
        <f aca="false">IF(OR($K22="",$N22="",$N22=0,$M22="Not depreciated"),"",IF($M22="Reducing balance",$K22-($K22*(1-(1/$N22))^MIN($O22,$N22)),MIN(($K22-IF($L22="",0,$L22))/$N22*$O22,$K22-IF($L22="",0,$L22))))</f>
        <v/>
      </c>
      <c r="Q22" s="11" t="str">
        <f aca="false">IF($K22="","",$K22-IF($P22="",0,$P22))</f>
        <v/>
      </c>
      <c r="R22" s="9"/>
      <c r="S22" s="12"/>
      <c r="T22" s="9"/>
      <c r="U22" s="13"/>
      <c r="V22" s="9"/>
    </row>
    <row r="23" customFormat="false" ht="15" hidden="false" customHeight="false" outlineLevel="0" collapsed="false">
      <c r="A23" s="9"/>
      <c r="B23" s="9"/>
      <c r="C23" s="9"/>
      <c r="D23" s="14"/>
      <c r="E23" s="9"/>
      <c r="F23" s="9"/>
      <c r="G23" s="9"/>
      <c r="H23" s="14"/>
      <c r="I23" s="14"/>
      <c r="J23" s="12"/>
      <c r="K23" s="13"/>
      <c r="L23" s="13"/>
      <c r="M23" s="14"/>
      <c r="N23" s="9" t="str">
        <f aca="false">IF($D23="","",IFERROR(INDEX(Lists!$B$2:$B$12,MATCH($D23,Lists!$A$2:$A$12,0)),""))</f>
        <v/>
      </c>
      <c r="O23" s="10" t="str">
        <f aca="true">IF($J23="","",MAX(0,(IF($S23&lt;&gt;"",$S23,TODAY())-$J23)/365.25))</f>
        <v/>
      </c>
      <c r="P23" s="11" t="str">
        <f aca="false">IF(OR($K23="",$N23="",$N23=0,$M23="Not depreciated"),"",IF($M23="Reducing balance",$K23-($K23*(1-(1/$N23))^MIN($O23,$N23)),MIN(($K23-IF($L23="",0,$L23))/$N23*$O23,$K23-IF($L23="",0,$L23))))</f>
        <v/>
      </c>
      <c r="Q23" s="11" t="str">
        <f aca="false">IF($K23="","",$K23-IF($P23="",0,$P23))</f>
        <v/>
      </c>
      <c r="R23" s="9"/>
      <c r="S23" s="12"/>
      <c r="T23" s="9"/>
      <c r="U23" s="13"/>
      <c r="V23" s="9"/>
    </row>
    <row r="24" customFormat="false" ht="15" hidden="false" customHeight="false" outlineLevel="0" collapsed="false">
      <c r="A24" s="9"/>
      <c r="B24" s="9"/>
      <c r="C24" s="9"/>
      <c r="D24" s="14"/>
      <c r="E24" s="9"/>
      <c r="F24" s="9"/>
      <c r="G24" s="9"/>
      <c r="H24" s="14"/>
      <c r="I24" s="14"/>
      <c r="J24" s="12"/>
      <c r="K24" s="13"/>
      <c r="L24" s="13"/>
      <c r="M24" s="14"/>
      <c r="N24" s="9" t="str">
        <f aca="false">IF($D24="","",IFERROR(INDEX(Lists!$B$2:$B$12,MATCH($D24,Lists!$A$2:$A$12,0)),""))</f>
        <v/>
      </c>
      <c r="O24" s="10" t="str">
        <f aca="true">IF($J24="","",MAX(0,(IF($S24&lt;&gt;"",$S24,TODAY())-$J24)/365.25))</f>
        <v/>
      </c>
      <c r="P24" s="11" t="str">
        <f aca="false">IF(OR($K24="",$N24="",$N24=0,$M24="Not depreciated"),"",IF($M24="Reducing balance",$K24-($K24*(1-(1/$N24))^MIN($O24,$N24)),MIN(($K24-IF($L24="",0,$L24))/$N24*$O24,$K24-IF($L24="",0,$L24))))</f>
        <v/>
      </c>
      <c r="Q24" s="11" t="str">
        <f aca="false">IF($K24="","",$K24-IF($P24="",0,$P24))</f>
        <v/>
      </c>
      <c r="R24" s="9"/>
      <c r="S24" s="12"/>
      <c r="T24" s="9"/>
      <c r="U24" s="13"/>
      <c r="V24" s="9"/>
    </row>
    <row r="25" customFormat="false" ht="15" hidden="false" customHeight="false" outlineLevel="0" collapsed="false">
      <c r="A25" s="9"/>
      <c r="B25" s="9"/>
      <c r="C25" s="9"/>
      <c r="D25" s="14"/>
      <c r="E25" s="9"/>
      <c r="F25" s="9"/>
      <c r="G25" s="9"/>
      <c r="H25" s="14"/>
      <c r="I25" s="14"/>
      <c r="J25" s="12"/>
      <c r="K25" s="13"/>
      <c r="L25" s="13"/>
      <c r="M25" s="14"/>
      <c r="N25" s="9" t="str">
        <f aca="false">IF($D25="","",IFERROR(INDEX(Lists!$B$2:$B$12,MATCH($D25,Lists!$A$2:$A$12,0)),""))</f>
        <v/>
      </c>
      <c r="O25" s="10" t="str">
        <f aca="true">IF($J25="","",MAX(0,(IF($S25&lt;&gt;"",$S25,TODAY())-$J25)/365.25))</f>
        <v/>
      </c>
      <c r="P25" s="11" t="str">
        <f aca="false">IF(OR($K25="",$N25="",$N25=0,$M25="Not depreciated"),"",IF($M25="Reducing balance",$K25-($K25*(1-(1/$N25))^MIN($O25,$N25)),MIN(($K25-IF($L25="",0,$L25))/$N25*$O25,$K25-IF($L25="",0,$L25))))</f>
        <v/>
      </c>
      <c r="Q25" s="11" t="str">
        <f aca="false">IF($K25="","",$K25-IF($P25="",0,$P25))</f>
        <v/>
      </c>
      <c r="R25" s="9"/>
      <c r="S25" s="12"/>
      <c r="T25" s="9"/>
      <c r="U25" s="13"/>
      <c r="V25" s="9"/>
    </row>
    <row r="26" customFormat="false" ht="15" hidden="false" customHeight="false" outlineLevel="0" collapsed="false">
      <c r="A26" s="9"/>
      <c r="B26" s="9"/>
      <c r="C26" s="9"/>
      <c r="D26" s="14"/>
      <c r="E26" s="9"/>
      <c r="F26" s="9"/>
      <c r="G26" s="9"/>
      <c r="H26" s="14"/>
      <c r="I26" s="14"/>
      <c r="J26" s="12"/>
      <c r="K26" s="13"/>
      <c r="L26" s="13"/>
      <c r="M26" s="14"/>
      <c r="N26" s="9" t="str">
        <f aca="false">IF($D26="","",IFERROR(INDEX(Lists!$B$2:$B$12,MATCH($D26,Lists!$A$2:$A$12,0)),""))</f>
        <v/>
      </c>
      <c r="O26" s="10" t="str">
        <f aca="true">IF($J26="","",MAX(0,(IF($S26&lt;&gt;"",$S26,TODAY())-$J26)/365.25))</f>
        <v/>
      </c>
      <c r="P26" s="11" t="str">
        <f aca="false">IF(OR($K26="",$N26="",$N26=0,$M26="Not depreciated"),"",IF($M26="Reducing balance",$K26-($K26*(1-(1/$N26))^MIN($O26,$N26)),MIN(($K26-IF($L26="",0,$L26))/$N26*$O26,$K26-IF($L26="",0,$L26))))</f>
        <v/>
      </c>
      <c r="Q26" s="11" t="str">
        <f aca="false">IF($K26="","",$K26-IF($P26="",0,$P26))</f>
        <v/>
      </c>
      <c r="R26" s="9"/>
      <c r="S26" s="12"/>
      <c r="T26" s="9"/>
      <c r="U26" s="13"/>
      <c r="V26" s="9"/>
    </row>
    <row r="27" customFormat="false" ht="15" hidden="false" customHeight="false" outlineLevel="0" collapsed="false">
      <c r="A27" s="9"/>
      <c r="B27" s="9"/>
      <c r="C27" s="9"/>
      <c r="D27" s="14"/>
      <c r="E27" s="9"/>
      <c r="F27" s="9"/>
      <c r="G27" s="9"/>
      <c r="H27" s="14"/>
      <c r="I27" s="14"/>
      <c r="J27" s="12"/>
      <c r="K27" s="13"/>
      <c r="L27" s="13"/>
      <c r="M27" s="14"/>
      <c r="N27" s="9" t="str">
        <f aca="false">IF($D27="","",IFERROR(INDEX(Lists!$B$2:$B$12,MATCH($D27,Lists!$A$2:$A$12,0)),""))</f>
        <v/>
      </c>
      <c r="O27" s="10" t="str">
        <f aca="true">IF($J27="","",MAX(0,(IF($S27&lt;&gt;"",$S27,TODAY())-$J27)/365.25))</f>
        <v/>
      </c>
      <c r="P27" s="11" t="str">
        <f aca="false">IF(OR($K27="",$N27="",$N27=0,$M27="Not depreciated"),"",IF($M27="Reducing balance",$K27-($K27*(1-(1/$N27))^MIN($O27,$N27)),MIN(($K27-IF($L27="",0,$L27))/$N27*$O27,$K27-IF($L27="",0,$L27))))</f>
        <v/>
      </c>
      <c r="Q27" s="11" t="str">
        <f aca="false">IF($K27="","",$K27-IF($P27="",0,$P27))</f>
        <v/>
      </c>
      <c r="R27" s="9"/>
      <c r="S27" s="12"/>
      <c r="T27" s="9"/>
      <c r="U27" s="13"/>
      <c r="V27" s="9"/>
    </row>
    <row r="28" customFormat="false" ht="15" hidden="false" customHeight="false" outlineLevel="0" collapsed="false">
      <c r="A28" s="9"/>
      <c r="B28" s="9"/>
      <c r="C28" s="9"/>
      <c r="D28" s="14"/>
      <c r="E28" s="9"/>
      <c r="F28" s="9"/>
      <c r="G28" s="9"/>
      <c r="H28" s="14"/>
      <c r="I28" s="14"/>
      <c r="J28" s="12"/>
      <c r="K28" s="13"/>
      <c r="L28" s="13"/>
      <c r="M28" s="14"/>
      <c r="N28" s="9" t="str">
        <f aca="false">IF($D28="","",IFERROR(INDEX(Lists!$B$2:$B$12,MATCH($D28,Lists!$A$2:$A$12,0)),""))</f>
        <v/>
      </c>
      <c r="O28" s="10" t="str">
        <f aca="true">IF($J28="","",MAX(0,(IF($S28&lt;&gt;"",$S28,TODAY())-$J28)/365.25))</f>
        <v/>
      </c>
      <c r="P28" s="11" t="str">
        <f aca="false">IF(OR($K28="",$N28="",$N28=0,$M28="Not depreciated"),"",IF($M28="Reducing balance",$K28-($K28*(1-(1/$N28))^MIN($O28,$N28)),MIN(($K28-IF($L28="",0,$L28))/$N28*$O28,$K28-IF($L28="",0,$L28))))</f>
        <v/>
      </c>
      <c r="Q28" s="11" t="str">
        <f aca="false">IF($K28="","",$K28-IF($P28="",0,$P28))</f>
        <v/>
      </c>
      <c r="R28" s="9"/>
      <c r="S28" s="12"/>
      <c r="T28" s="9"/>
      <c r="U28" s="13"/>
      <c r="V28" s="9"/>
    </row>
    <row r="29" customFormat="false" ht="15" hidden="false" customHeight="false" outlineLevel="0" collapsed="false">
      <c r="A29" s="9"/>
      <c r="B29" s="9"/>
      <c r="C29" s="9"/>
      <c r="D29" s="14"/>
      <c r="E29" s="9"/>
      <c r="F29" s="9"/>
      <c r="G29" s="9"/>
      <c r="H29" s="14"/>
      <c r="I29" s="14"/>
      <c r="J29" s="12"/>
      <c r="K29" s="13"/>
      <c r="L29" s="13"/>
      <c r="M29" s="14"/>
      <c r="N29" s="9" t="str">
        <f aca="false">IF($D29="","",IFERROR(INDEX(Lists!$B$2:$B$12,MATCH($D29,Lists!$A$2:$A$12,0)),""))</f>
        <v/>
      </c>
      <c r="O29" s="10" t="str">
        <f aca="true">IF($J29="","",MAX(0,(IF($S29&lt;&gt;"",$S29,TODAY())-$J29)/365.25))</f>
        <v/>
      </c>
      <c r="P29" s="11" t="str">
        <f aca="false">IF(OR($K29="",$N29="",$N29=0,$M29="Not depreciated"),"",IF($M29="Reducing balance",$K29-($K29*(1-(1/$N29))^MIN($O29,$N29)),MIN(($K29-IF($L29="",0,$L29))/$N29*$O29,$K29-IF($L29="",0,$L29))))</f>
        <v/>
      </c>
      <c r="Q29" s="11" t="str">
        <f aca="false">IF($K29="","",$K29-IF($P29="",0,$P29))</f>
        <v/>
      </c>
      <c r="R29" s="9"/>
      <c r="S29" s="12"/>
      <c r="T29" s="9"/>
      <c r="U29" s="13"/>
      <c r="V29" s="9"/>
    </row>
    <row r="30" customFormat="false" ht="15" hidden="false" customHeight="false" outlineLevel="0" collapsed="false">
      <c r="A30" s="9"/>
      <c r="B30" s="9"/>
      <c r="C30" s="9"/>
      <c r="D30" s="14"/>
      <c r="E30" s="9"/>
      <c r="F30" s="9"/>
      <c r="G30" s="9"/>
      <c r="H30" s="14"/>
      <c r="I30" s="14"/>
      <c r="J30" s="12"/>
      <c r="K30" s="13"/>
      <c r="L30" s="13"/>
      <c r="M30" s="14"/>
      <c r="N30" s="9" t="str">
        <f aca="false">IF($D30="","",IFERROR(INDEX(Lists!$B$2:$B$12,MATCH($D30,Lists!$A$2:$A$12,0)),""))</f>
        <v/>
      </c>
      <c r="O30" s="10" t="str">
        <f aca="true">IF($J30="","",MAX(0,(IF($S30&lt;&gt;"",$S30,TODAY())-$J30)/365.25))</f>
        <v/>
      </c>
      <c r="P30" s="11" t="str">
        <f aca="false">IF(OR($K30="",$N30="",$N30=0,$M30="Not depreciated"),"",IF($M30="Reducing balance",$K30-($K30*(1-(1/$N30))^MIN($O30,$N30)),MIN(($K30-IF($L30="",0,$L30))/$N30*$O30,$K30-IF($L30="",0,$L30))))</f>
        <v/>
      </c>
      <c r="Q30" s="11" t="str">
        <f aca="false">IF($K30="","",$K30-IF($P30="",0,$P30))</f>
        <v/>
      </c>
      <c r="R30" s="9"/>
      <c r="S30" s="12"/>
      <c r="T30" s="9"/>
      <c r="U30" s="13"/>
      <c r="V30" s="9"/>
    </row>
    <row r="31" customFormat="false" ht="15" hidden="false" customHeight="false" outlineLevel="0" collapsed="false">
      <c r="A31" s="9"/>
      <c r="B31" s="9"/>
      <c r="C31" s="9"/>
      <c r="D31" s="14"/>
      <c r="E31" s="9"/>
      <c r="F31" s="9"/>
      <c r="G31" s="9"/>
      <c r="H31" s="14"/>
      <c r="I31" s="14"/>
      <c r="J31" s="12"/>
      <c r="K31" s="13"/>
      <c r="L31" s="13"/>
      <c r="M31" s="14"/>
      <c r="N31" s="9" t="str">
        <f aca="false">IF($D31="","",IFERROR(INDEX(Lists!$B$2:$B$12,MATCH($D31,Lists!$A$2:$A$12,0)),""))</f>
        <v/>
      </c>
      <c r="O31" s="10" t="str">
        <f aca="true">IF($J31="","",MAX(0,(IF($S31&lt;&gt;"",$S31,TODAY())-$J31)/365.25))</f>
        <v/>
      </c>
      <c r="P31" s="11" t="str">
        <f aca="false">IF(OR($K31="",$N31="",$N31=0,$M31="Not depreciated"),"",IF($M31="Reducing balance",$K31-($K31*(1-(1/$N31))^MIN($O31,$N31)),MIN(($K31-IF($L31="",0,$L31))/$N31*$O31,$K31-IF($L31="",0,$L31))))</f>
        <v/>
      </c>
      <c r="Q31" s="11" t="str">
        <f aca="false">IF($K31="","",$K31-IF($P31="",0,$P31))</f>
        <v/>
      </c>
      <c r="R31" s="9"/>
      <c r="S31" s="12"/>
      <c r="T31" s="9"/>
      <c r="U31" s="13"/>
      <c r="V31" s="9"/>
    </row>
    <row r="32" customFormat="false" ht="15" hidden="false" customHeight="false" outlineLevel="0" collapsed="false">
      <c r="A32" s="9"/>
      <c r="B32" s="9"/>
      <c r="C32" s="9"/>
      <c r="D32" s="14"/>
      <c r="E32" s="9"/>
      <c r="F32" s="9"/>
      <c r="G32" s="9"/>
      <c r="H32" s="14"/>
      <c r="I32" s="14"/>
      <c r="J32" s="12"/>
      <c r="K32" s="13"/>
      <c r="L32" s="13"/>
      <c r="M32" s="14"/>
      <c r="N32" s="9" t="str">
        <f aca="false">IF($D32="","",IFERROR(INDEX(Lists!$B$2:$B$12,MATCH($D32,Lists!$A$2:$A$12,0)),""))</f>
        <v/>
      </c>
      <c r="O32" s="10" t="str">
        <f aca="true">IF($J32="","",MAX(0,(IF($S32&lt;&gt;"",$S32,TODAY())-$J32)/365.25))</f>
        <v/>
      </c>
      <c r="P32" s="11" t="str">
        <f aca="false">IF(OR($K32="",$N32="",$N32=0,$M32="Not depreciated"),"",IF($M32="Reducing balance",$K32-($K32*(1-(1/$N32))^MIN($O32,$N32)),MIN(($K32-IF($L32="",0,$L32))/$N32*$O32,$K32-IF($L32="",0,$L32))))</f>
        <v/>
      </c>
      <c r="Q32" s="11" t="str">
        <f aca="false">IF($K32="","",$K32-IF($P32="",0,$P32))</f>
        <v/>
      </c>
      <c r="R32" s="9"/>
      <c r="S32" s="12"/>
      <c r="T32" s="9"/>
      <c r="U32" s="13"/>
      <c r="V32" s="9"/>
    </row>
    <row r="33" customFormat="false" ht="15" hidden="false" customHeight="false" outlineLevel="0" collapsed="false">
      <c r="A33" s="9"/>
      <c r="B33" s="9"/>
      <c r="C33" s="9"/>
      <c r="D33" s="14"/>
      <c r="E33" s="9"/>
      <c r="F33" s="9"/>
      <c r="G33" s="9"/>
      <c r="H33" s="14"/>
      <c r="I33" s="14"/>
      <c r="J33" s="12"/>
      <c r="K33" s="13"/>
      <c r="L33" s="13"/>
      <c r="M33" s="14"/>
      <c r="N33" s="9" t="str">
        <f aca="false">IF($D33="","",IFERROR(INDEX(Lists!$B$2:$B$12,MATCH($D33,Lists!$A$2:$A$12,0)),""))</f>
        <v/>
      </c>
      <c r="O33" s="10" t="str">
        <f aca="true">IF($J33="","",MAX(0,(IF($S33&lt;&gt;"",$S33,TODAY())-$J33)/365.25))</f>
        <v/>
      </c>
      <c r="P33" s="11" t="str">
        <f aca="false">IF(OR($K33="",$N33="",$N33=0,$M33="Not depreciated"),"",IF($M33="Reducing balance",$K33-($K33*(1-(1/$N33))^MIN($O33,$N33)),MIN(($K33-IF($L33="",0,$L33))/$N33*$O33,$K33-IF($L33="",0,$L33))))</f>
        <v/>
      </c>
      <c r="Q33" s="11" t="str">
        <f aca="false">IF($K33="","",$K33-IF($P33="",0,$P33))</f>
        <v/>
      </c>
      <c r="R33" s="9"/>
      <c r="S33" s="12"/>
      <c r="T33" s="9"/>
      <c r="U33" s="13"/>
      <c r="V33" s="9"/>
    </row>
    <row r="34" customFormat="false" ht="15" hidden="false" customHeight="false" outlineLevel="0" collapsed="false">
      <c r="A34" s="9"/>
      <c r="B34" s="9"/>
      <c r="C34" s="9"/>
      <c r="D34" s="14"/>
      <c r="E34" s="9"/>
      <c r="F34" s="9"/>
      <c r="G34" s="9"/>
      <c r="H34" s="14"/>
      <c r="I34" s="14"/>
      <c r="J34" s="12"/>
      <c r="K34" s="13"/>
      <c r="L34" s="13"/>
      <c r="M34" s="14"/>
      <c r="N34" s="9" t="str">
        <f aca="false">IF($D34="","",IFERROR(INDEX(Lists!$B$2:$B$12,MATCH($D34,Lists!$A$2:$A$12,0)),""))</f>
        <v/>
      </c>
      <c r="O34" s="10" t="str">
        <f aca="true">IF($J34="","",MAX(0,(IF($S34&lt;&gt;"",$S34,TODAY())-$J34)/365.25))</f>
        <v/>
      </c>
      <c r="P34" s="11" t="str">
        <f aca="false">IF(OR($K34="",$N34="",$N34=0,$M34="Not depreciated"),"",IF($M34="Reducing balance",$K34-($K34*(1-(1/$N34))^MIN($O34,$N34)),MIN(($K34-IF($L34="",0,$L34))/$N34*$O34,$K34-IF($L34="",0,$L34))))</f>
        <v/>
      </c>
      <c r="Q34" s="11" t="str">
        <f aca="false">IF($K34="","",$K34-IF($P34="",0,$P34))</f>
        <v/>
      </c>
      <c r="R34" s="9"/>
      <c r="S34" s="12"/>
      <c r="T34" s="9"/>
      <c r="U34" s="13"/>
      <c r="V34" s="9"/>
    </row>
    <row r="35" customFormat="false" ht="15" hidden="false" customHeight="false" outlineLevel="0" collapsed="false">
      <c r="A35" s="9"/>
      <c r="B35" s="9"/>
      <c r="C35" s="9"/>
      <c r="D35" s="14"/>
      <c r="E35" s="9"/>
      <c r="F35" s="9"/>
      <c r="G35" s="9"/>
      <c r="H35" s="14"/>
      <c r="I35" s="14"/>
      <c r="J35" s="12"/>
      <c r="K35" s="13"/>
      <c r="L35" s="13"/>
      <c r="M35" s="14"/>
      <c r="N35" s="9" t="str">
        <f aca="false">IF($D35="","",IFERROR(INDEX(Lists!$B$2:$B$12,MATCH($D35,Lists!$A$2:$A$12,0)),""))</f>
        <v/>
      </c>
      <c r="O35" s="10" t="str">
        <f aca="true">IF($J35="","",MAX(0,(IF($S35&lt;&gt;"",$S35,TODAY())-$J35)/365.25))</f>
        <v/>
      </c>
      <c r="P35" s="11" t="str">
        <f aca="false">IF(OR($K35="",$N35="",$N35=0,$M35="Not depreciated"),"",IF($M35="Reducing balance",$K35-($K35*(1-(1/$N35))^MIN($O35,$N35)),MIN(($K35-IF($L35="",0,$L35))/$N35*$O35,$K35-IF($L35="",0,$L35))))</f>
        <v/>
      </c>
      <c r="Q35" s="11" t="str">
        <f aca="false">IF($K35="","",$K35-IF($P35="",0,$P35))</f>
        <v/>
      </c>
      <c r="R35" s="9"/>
      <c r="S35" s="12"/>
      <c r="T35" s="9"/>
      <c r="U35" s="13"/>
      <c r="V35" s="9"/>
    </row>
    <row r="36" customFormat="false" ht="15" hidden="false" customHeight="false" outlineLevel="0" collapsed="false">
      <c r="A36" s="9"/>
      <c r="B36" s="9"/>
      <c r="C36" s="9"/>
      <c r="D36" s="14"/>
      <c r="E36" s="9"/>
      <c r="F36" s="9"/>
      <c r="G36" s="9"/>
      <c r="H36" s="14"/>
      <c r="I36" s="14"/>
      <c r="J36" s="12"/>
      <c r="K36" s="13"/>
      <c r="L36" s="13"/>
      <c r="M36" s="14"/>
      <c r="N36" s="9" t="str">
        <f aca="false">IF($D36="","",IFERROR(INDEX(Lists!$B$2:$B$12,MATCH($D36,Lists!$A$2:$A$12,0)),""))</f>
        <v/>
      </c>
      <c r="O36" s="10" t="str">
        <f aca="true">IF($J36="","",MAX(0,(IF($S36&lt;&gt;"",$S36,TODAY())-$J36)/365.25))</f>
        <v/>
      </c>
      <c r="P36" s="11" t="str">
        <f aca="false">IF(OR($K36="",$N36="",$N36=0,$M36="Not depreciated"),"",IF($M36="Reducing balance",$K36-($K36*(1-(1/$N36))^MIN($O36,$N36)),MIN(($K36-IF($L36="",0,$L36))/$N36*$O36,$K36-IF($L36="",0,$L36))))</f>
        <v/>
      </c>
      <c r="Q36" s="11" t="str">
        <f aca="false">IF($K36="","",$K36-IF($P36="",0,$P36))</f>
        <v/>
      </c>
      <c r="R36" s="9"/>
      <c r="S36" s="12"/>
      <c r="T36" s="9"/>
      <c r="U36" s="13"/>
      <c r="V36" s="9"/>
    </row>
    <row r="37" customFormat="false" ht="15" hidden="false" customHeight="false" outlineLevel="0" collapsed="false">
      <c r="A37" s="9"/>
      <c r="B37" s="9"/>
      <c r="C37" s="9"/>
      <c r="D37" s="14"/>
      <c r="E37" s="9"/>
      <c r="F37" s="9"/>
      <c r="G37" s="9"/>
      <c r="H37" s="14"/>
      <c r="I37" s="14"/>
      <c r="J37" s="12"/>
      <c r="K37" s="13"/>
      <c r="L37" s="13"/>
      <c r="M37" s="14"/>
      <c r="N37" s="9" t="str">
        <f aca="false">IF($D37="","",IFERROR(INDEX(Lists!$B$2:$B$12,MATCH($D37,Lists!$A$2:$A$12,0)),""))</f>
        <v/>
      </c>
      <c r="O37" s="10" t="str">
        <f aca="true">IF($J37="","",MAX(0,(IF($S37&lt;&gt;"",$S37,TODAY())-$J37)/365.25))</f>
        <v/>
      </c>
      <c r="P37" s="11" t="str">
        <f aca="false">IF(OR($K37="",$N37="",$N37=0,$M37="Not depreciated"),"",IF($M37="Reducing balance",$K37-($K37*(1-(1/$N37))^MIN($O37,$N37)),MIN(($K37-IF($L37="",0,$L37))/$N37*$O37,$K37-IF($L37="",0,$L37))))</f>
        <v/>
      </c>
      <c r="Q37" s="11" t="str">
        <f aca="false">IF($K37="","",$K37-IF($P37="",0,$P37))</f>
        <v/>
      </c>
      <c r="R37" s="9"/>
      <c r="S37" s="12"/>
      <c r="T37" s="9"/>
      <c r="U37" s="13"/>
      <c r="V37" s="9"/>
    </row>
    <row r="38" customFormat="false" ht="15" hidden="false" customHeight="false" outlineLevel="0" collapsed="false">
      <c r="A38" s="9"/>
      <c r="B38" s="9"/>
      <c r="C38" s="9"/>
      <c r="D38" s="14"/>
      <c r="E38" s="9"/>
      <c r="F38" s="9"/>
      <c r="G38" s="9"/>
      <c r="H38" s="14"/>
      <c r="I38" s="14"/>
      <c r="J38" s="12"/>
      <c r="K38" s="13"/>
      <c r="L38" s="13"/>
      <c r="M38" s="14"/>
      <c r="N38" s="9" t="str">
        <f aca="false">IF($D38="","",IFERROR(INDEX(Lists!$B$2:$B$12,MATCH($D38,Lists!$A$2:$A$12,0)),""))</f>
        <v/>
      </c>
      <c r="O38" s="10" t="str">
        <f aca="true">IF($J38="","",MAX(0,(IF($S38&lt;&gt;"",$S38,TODAY())-$J38)/365.25))</f>
        <v/>
      </c>
      <c r="P38" s="11" t="str">
        <f aca="false">IF(OR($K38="",$N38="",$N38=0,$M38="Not depreciated"),"",IF($M38="Reducing balance",$K38-($K38*(1-(1/$N38))^MIN($O38,$N38)),MIN(($K38-IF($L38="",0,$L38))/$N38*$O38,$K38-IF($L38="",0,$L38))))</f>
        <v/>
      </c>
      <c r="Q38" s="11" t="str">
        <f aca="false">IF($K38="","",$K38-IF($P38="",0,$P38))</f>
        <v/>
      </c>
      <c r="R38" s="9"/>
      <c r="S38" s="12"/>
      <c r="T38" s="9"/>
      <c r="U38" s="13"/>
      <c r="V38" s="9"/>
    </row>
    <row r="39" customFormat="false" ht="15" hidden="false" customHeight="false" outlineLevel="0" collapsed="false">
      <c r="A39" s="9"/>
      <c r="B39" s="9"/>
      <c r="C39" s="9"/>
      <c r="D39" s="14"/>
      <c r="E39" s="9"/>
      <c r="F39" s="9"/>
      <c r="G39" s="9"/>
      <c r="H39" s="14"/>
      <c r="I39" s="14"/>
      <c r="J39" s="12"/>
      <c r="K39" s="13"/>
      <c r="L39" s="13"/>
      <c r="M39" s="14"/>
      <c r="N39" s="9" t="str">
        <f aca="false">IF($D39="","",IFERROR(INDEX(Lists!$B$2:$B$12,MATCH($D39,Lists!$A$2:$A$12,0)),""))</f>
        <v/>
      </c>
      <c r="O39" s="10" t="str">
        <f aca="true">IF($J39="","",MAX(0,(IF($S39&lt;&gt;"",$S39,TODAY())-$J39)/365.25))</f>
        <v/>
      </c>
      <c r="P39" s="11" t="str">
        <f aca="false">IF(OR($K39="",$N39="",$N39=0,$M39="Not depreciated"),"",IF($M39="Reducing balance",$K39-($K39*(1-(1/$N39))^MIN($O39,$N39)),MIN(($K39-IF($L39="",0,$L39))/$N39*$O39,$K39-IF($L39="",0,$L39))))</f>
        <v/>
      </c>
      <c r="Q39" s="11" t="str">
        <f aca="false">IF($K39="","",$K39-IF($P39="",0,$P39))</f>
        <v/>
      </c>
      <c r="R39" s="9"/>
      <c r="S39" s="12"/>
      <c r="T39" s="9"/>
      <c r="U39" s="13"/>
      <c r="V39" s="9"/>
    </row>
    <row r="40" customFormat="false" ht="15" hidden="false" customHeight="false" outlineLevel="0" collapsed="false">
      <c r="A40" s="9"/>
      <c r="B40" s="9"/>
      <c r="C40" s="9"/>
      <c r="D40" s="14"/>
      <c r="E40" s="9"/>
      <c r="F40" s="9"/>
      <c r="G40" s="9"/>
      <c r="H40" s="14"/>
      <c r="I40" s="14"/>
      <c r="J40" s="12"/>
      <c r="K40" s="13"/>
      <c r="L40" s="13"/>
      <c r="M40" s="14"/>
      <c r="N40" s="9" t="str">
        <f aca="false">IF($D40="","",IFERROR(INDEX(Lists!$B$2:$B$12,MATCH($D40,Lists!$A$2:$A$12,0)),""))</f>
        <v/>
      </c>
      <c r="O40" s="10" t="str">
        <f aca="true">IF($J40="","",MAX(0,(IF($S40&lt;&gt;"",$S40,TODAY())-$J40)/365.25))</f>
        <v/>
      </c>
      <c r="P40" s="11" t="str">
        <f aca="false">IF(OR($K40="",$N40="",$N40=0,$M40="Not depreciated"),"",IF($M40="Reducing balance",$K40-($K40*(1-(1/$N40))^MIN($O40,$N40)),MIN(($K40-IF($L40="",0,$L40))/$N40*$O40,$K40-IF($L40="",0,$L40))))</f>
        <v/>
      </c>
      <c r="Q40" s="11" t="str">
        <f aca="false">IF($K40="","",$K40-IF($P40="",0,$P40))</f>
        <v/>
      </c>
      <c r="R40" s="9"/>
      <c r="S40" s="12"/>
      <c r="T40" s="9"/>
      <c r="U40" s="13"/>
      <c r="V40" s="9"/>
    </row>
    <row r="41" customFormat="false" ht="15" hidden="false" customHeight="false" outlineLevel="0" collapsed="false">
      <c r="A41" s="9"/>
      <c r="B41" s="9"/>
      <c r="C41" s="9"/>
      <c r="D41" s="14"/>
      <c r="E41" s="9"/>
      <c r="F41" s="9"/>
      <c r="G41" s="9"/>
      <c r="H41" s="14"/>
      <c r="I41" s="14"/>
      <c r="J41" s="12"/>
      <c r="K41" s="13"/>
      <c r="L41" s="13"/>
      <c r="M41" s="14"/>
      <c r="N41" s="9" t="str">
        <f aca="false">IF($D41="","",IFERROR(INDEX(Lists!$B$2:$B$12,MATCH($D41,Lists!$A$2:$A$12,0)),""))</f>
        <v/>
      </c>
      <c r="O41" s="10" t="str">
        <f aca="true">IF($J41="","",MAX(0,(IF($S41&lt;&gt;"",$S41,TODAY())-$J41)/365.25))</f>
        <v/>
      </c>
      <c r="P41" s="11" t="str">
        <f aca="false">IF(OR($K41="",$N41="",$N41=0,$M41="Not depreciated"),"",IF($M41="Reducing balance",$K41-($K41*(1-(1/$N41))^MIN($O41,$N41)),MIN(($K41-IF($L41="",0,$L41))/$N41*$O41,$K41-IF($L41="",0,$L41))))</f>
        <v/>
      </c>
      <c r="Q41" s="11" t="str">
        <f aca="false">IF($K41="","",$K41-IF($P41="",0,$P41))</f>
        <v/>
      </c>
      <c r="R41" s="9"/>
      <c r="S41" s="12"/>
      <c r="T41" s="9"/>
      <c r="U41" s="13"/>
      <c r="V41" s="9"/>
    </row>
    <row r="42" customFormat="false" ht="15" hidden="false" customHeight="false" outlineLevel="0" collapsed="false">
      <c r="A42" s="9"/>
      <c r="B42" s="9"/>
      <c r="C42" s="9"/>
      <c r="D42" s="14"/>
      <c r="E42" s="9"/>
      <c r="F42" s="9"/>
      <c r="G42" s="9"/>
      <c r="H42" s="14"/>
      <c r="I42" s="14"/>
      <c r="J42" s="12"/>
      <c r="K42" s="13"/>
      <c r="L42" s="13"/>
      <c r="M42" s="14"/>
      <c r="N42" s="9" t="str">
        <f aca="false">IF($D42="","",IFERROR(INDEX(Lists!$B$2:$B$12,MATCH($D42,Lists!$A$2:$A$12,0)),""))</f>
        <v/>
      </c>
      <c r="O42" s="10" t="str">
        <f aca="true">IF($J42="","",MAX(0,(IF($S42&lt;&gt;"",$S42,TODAY())-$J42)/365.25))</f>
        <v/>
      </c>
      <c r="P42" s="11" t="str">
        <f aca="false">IF(OR($K42="",$N42="",$N42=0,$M42="Not depreciated"),"",IF($M42="Reducing balance",$K42-($K42*(1-(1/$N42))^MIN($O42,$N42)),MIN(($K42-IF($L42="",0,$L42))/$N42*$O42,$K42-IF($L42="",0,$L42))))</f>
        <v/>
      </c>
      <c r="Q42" s="11" t="str">
        <f aca="false">IF($K42="","",$K42-IF($P42="",0,$P42))</f>
        <v/>
      </c>
      <c r="R42" s="9"/>
      <c r="S42" s="12"/>
      <c r="T42" s="9"/>
      <c r="U42" s="13"/>
      <c r="V42" s="9"/>
    </row>
    <row r="43" customFormat="false" ht="15" hidden="false" customHeight="false" outlineLevel="0" collapsed="false">
      <c r="A43" s="9"/>
      <c r="B43" s="9"/>
      <c r="C43" s="9"/>
      <c r="D43" s="14"/>
      <c r="E43" s="9"/>
      <c r="F43" s="9"/>
      <c r="G43" s="9"/>
      <c r="H43" s="14"/>
      <c r="I43" s="14"/>
      <c r="J43" s="12"/>
      <c r="K43" s="13"/>
      <c r="L43" s="13"/>
      <c r="M43" s="14"/>
      <c r="N43" s="9" t="str">
        <f aca="false">IF($D43="","",IFERROR(INDEX(Lists!$B$2:$B$12,MATCH($D43,Lists!$A$2:$A$12,0)),""))</f>
        <v/>
      </c>
      <c r="O43" s="10" t="str">
        <f aca="true">IF($J43="","",MAX(0,(IF($S43&lt;&gt;"",$S43,TODAY())-$J43)/365.25))</f>
        <v/>
      </c>
      <c r="P43" s="11" t="str">
        <f aca="false">IF(OR($K43="",$N43="",$N43=0,$M43="Not depreciated"),"",IF($M43="Reducing balance",$K43-($K43*(1-(1/$N43))^MIN($O43,$N43)),MIN(($K43-IF($L43="",0,$L43))/$N43*$O43,$K43-IF($L43="",0,$L43))))</f>
        <v/>
      </c>
      <c r="Q43" s="11" t="str">
        <f aca="false">IF($K43="","",$K43-IF($P43="",0,$P43))</f>
        <v/>
      </c>
      <c r="R43" s="9"/>
      <c r="S43" s="12"/>
      <c r="T43" s="9"/>
      <c r="U43" s="13"/>
      <c r="V43" s="9"/>
    </row>
    <row r="44" customFormat="false" ht="15" hidden="false" customHeight="false" outlineLevel="0" collapsed="false">
      <c r="A44" s="9"/>
      <c r="B44" s="9"/>
      <c r="C44" s="9"/>
      <c r="D44" s="14"/>
      <c r="E44" s="9"/>
      <c r="F44" s="9"/>
      <c r="G44" s="9"/>
      <c r="H44" s="14"/>
      <c r="I44" s="14"/>
      <c r="J44" s="12"/>
      <c r="K44" s="13"/>
      <c r="L44" s="13"/>
      <c r="M44" s="14"/>
      <c r="N44" s="9" t="str">
        <f aca="false">IF($D44="","",IFERROR(INDEX(Lists!$B$2:$B$12,MATCH($D44,Lists!$A$2:$A$12,0)),""))</f>
        <v/>
      </c>
      <c r="O44" s="10" t="str">
        <f aca="true">IF($J44="","",MAX(0,(IF($S44&lt;&gt;"",$S44,TODAY())-$J44)/365.25))</f>
        <v/>
      </c>
      <c r="P44" s="11" t="str">
        <f aca="false">IF(OR($K44="",$N44="",$N44=0,$M44="Not depreciated"),"",IF($M44="Reducing balance",$K44-($K44*(1-(1/$N44))^MIN($O44,$N44)),MIN(($K44-IF($L44="",0,$L44))/$N44*$O44,$K44-IF($L44="",0,$L44))))</f>
        <v/>
      </c>
      <c r="Q44" s="11" t="str">
        <f aca="false">IF($K44="","",$K44-IF($P44="",0,$P44))</f>
        <v/>
      </c>
      <c r="R44" s="9"/>
      <c r="S44" s="12"/>
      <c r="T44" s="9"/>
      <c r="U44" s="13"/>
      <c r="V44" s="9"/>
    </row>
    <row r="45" customFormat="false" ht="15" hidden="false" customHeight="false" outlineLevel="0" collapsed="false">
      <c r="A45" s="9"/>
      <c r="B45" s="9"/>
      <c r="C45" s="9"/>
      <c r="D45" s="14"/>
      <c r="E45" s="9"/>
      <c r="F45" s="9"/>
      <c r="G45" s="9"/>
      <c r="H45" s="14"/>
      <c r="I45" s="14"/>
      <c r="J45" s="12"/>
      <c r="K45" s="13"/>
      <c r="L45" s="13"/>
      <c r="M45" s="14"/>
      <c r="N45" s="9" t="str">
        <f aca="false">IF($D45="","",IFERROR(INDEX(Lists!$B$2:$B$12,MATCH($D45,Lists!$A$2:$A$12,0)),""))</f>
        <v/>
      </c>
      <c r="O45" s="10" t="str">
        <f aca="true">IF($J45="","",MAX(0,(IF($S45&lt;&gt;"",$S45,TODAY())-$J45)/365.25))</f>
        <v/>
      </c>
      <c r="P45" s="11" t="str">
        <f aca="false">IF(OR($K45="",$N45="",$N45=0,$M45="Not depreciated"),"",IF($M45="Reducing balance",$K45-($K45*(1-(1/$N45))^MIN($O45,$N45)),MIN(($K45-IF($L45="",0,$L45))/$N45*$O45,$K45-IF($L45="",0,$L45))))</f>
        <v/>
      </c>
      <c r="Q45" s="11" t="str">
        <f aca="false">IF($K45="","",$K45-IF($P45="",0,$P45))</f>
        <v/>
      </c>
      <c r="R45" s="9"/>
      <c r="S45" s="12"/>
      <c r="T45" s="9"/>
      <c r="U45" s="13"/>
      <c r="V45" s="9"/>
    </row>
    <row r="46" customFormat="false" ht="15" hidden="false" customHeight="false" outlineLevel="0" collapsed="false">
      <c r="A46" s="9"/>
      <c r="B46" s="9"/>
      <c r="C46" s="9"/>
      <c r="D46" s="14"/>
      <c r="E46" s="9"/>
      <c r="F46" s="9"/>
      <c r="G46" s="9"/>
      <c r="H46" s="14"/>
      <c r="I46" s="14"/>
      <c r="J46" s="12"/>
      <c r="K46" s="13"/>
      <c r="L46" s="13"/>
      <c r="M46" s="14"/>
      <c r="N46" s="9" t="str">
        <f aca="false">IF($D46="","",IFERROR(INDEX(Lists!$B$2:$B$12,MATCH($D46,Lists!$A$2:$A$12,0)),""))</f>
        <v/>
      </c>
      <c r="O46" s="10" t="str">
        <f aca="true">IF($J46="","",MAX(0,(IF($S46&lt;&gt;"",$S46,TODAY())-$J46)/365.25))</f>
        <v/>
      </c>
      <c r="P46" s="11" t="str">
        <f aca="false">IF(OR($K46="",$N46="",$N46=0,$M46="Not depreciated"),"",IF($M46="Reducing balance",$K46-($K46*(1-(1/$N46))^MIN($O46,$N46)),MIN(($K46-IF($L46="",0,$L46))/$N46*$O46,$K46-IF($L46="",0,$L46))))</f>
        <v/>
      </c>
      <c r="Q46" s="11" t="str">
        <f aca="false">IF($K46="","",$K46-IF($P46="",0,$P46))</f>
        <v/>
      </c>
      <c r="R46" s="9"/>
      <c r="S46" s="12"/>
      <c r="T46" s="9"/>
      <c r="U46" s="13"/>
      <c r="V46" s="9"/>
    </row>
    <row r="47" customFormat="false" ht="15" hidden="false" customHeight="false" outlineLevel="0" collapsed="false">
      <c r="A47" s="9"/>
      <c r="B47" s="9"/>
      <c r="C47" s="9"/>
      <c r="D47" s="14"/>
      <c r="E47" s="9"/>
      <c r="F47" s="9"/>
      <c r="G47" s="9"/>
      <c r="H47" s="14"/>
      <c r="I47" s="14"/>
      <c r="J47" s="12"/>
      <c r="K47" s="13"/>
      <c r="L47" s="13"/>
      <c r="M47" s="14"/>
      <c r="N47" s="9" t="str">
        <f aca="false">IF($D47="","",IFERROR(INDEX(Lists!$B$2:$B$12,MATCH($D47,Lists!$A$2:$A$12,0)),""))</f>
        <v/>
      </c>
      <c r="O47" s="10" t="str">
        <f aca="true">IF($J47="","",MAX(0,(IF($S47&lt;&gt;"",$S47,TODAY())-$J47)/365.25))</f>
        <v/>
      </c>
      <c r="P47" s="11" t="str">
        <f aca="false">IF(OR($K47="",$N47="",$N47=0,$M47="Not depreciated"),"",IF($M47="Reducing balance",$K47-($K47*(1-(1/$N47))^MIN($O47,$N47)),MIN(($K47-IF($L47="",0,$L47))/$N47*$O47,$K47-IF($L47="",0,$L47))))</f>
        <v/>
      </c>
      <c r="Q47" s="11" t="str">
        <f aca="false">IF($K47="","",$K47-IF($P47="",0,$P47))</f>
        <v/>
      </c>
      <c r="R47" s="9"/>
      <c r="S47" s="12"/>
      <c r="T47" s="9"/>
      <c r="U47" s="13"/>
      <c r="V47" s="9"/>
    </row>
    <row r="48" customFormat="false" ht="15" hidden="false" customHeight="false" outlineLevel="0" collapsed="false">
      <c r="A48" s="9"/>
      <c r="B48" s="9"/>
      <c r="C48" s="9"/>
      <c r="D48" s="14"/>
      <c r="E48" s="9"/>
      <c r="F48" s="9"/>
      <c r="G48" s="9"/>
      <c r="H48" s="14"/>
      <c r="I48" s="14"/>
      <c r="J48" s="12"/>
      <c r="K48" s="13"/>
      <c r="L48" s="13"/>
      <c r="M48" s="14"/>
      <c r="N48" s="9" t="str">
        <f aca="false">IF($D48="","",IFERROR(INDEX(Lists!$B$2:$B$12,MATCH($D48,Lists!$A$2:$A$12,0)),""))</f>
        <v/>
      </c>
      <c r="O48" s="10" t="str">
        <f aca="true">IF($J48="","",MAX(0,(IF($S48&lt;&gt;"",$S48,TODAY())-$J48)/365.25))</f>
        <v/>
      </c>
      <c r="P48" s="11" t="str">
        <f aca="false">IF(OR($K48="",$N48="",$N48=0,$M48="Not depreciated"),"",IF($M48="Reducing balance",$K48-($K48*(1-(1/$N48))^MIN($O48,$N48)),MIN(($K48-IF($L48="",0,$L48))/$N48*$O48,$K48-IF($L48="",0,$L48))))</f>
        <v/>
      </c>
      <c r="Q48" s="11" t="str">
        <f aca="false">IF($K48="","",$K48-IF($P48="",0,$P48))</f>
        <v/>
      </c>
      <c r="R48" s="9"/>
      <c r="S48" s="12"/>
      <c r="T48" s="9"/>
      <c r="U48" s="13"/>
      <c r="V48" s="9"/>
    </row>
    <row r="49" customFormat="false" ht="15" hidden="false" customHeight="false" outlineLevel="0" collapsed="false">
      <c r="A49" s="9"/>
      <c r="B49" s="9"/>
      <c r="C49" s="9"/>
      <c r="D49" s="14"/>
      <c r="E49" s="9"/>
      <c r="F49" s="9"/>
      <c r="G49" s="9"/>
      <c r="H49" s="14"/>
      <c r="I49" s="14"/>
      <c r="J49" s="12"/>
      <c r="K49" s="13"/>
      <c r="L49" s="13"/>
      <c r="M49" s="14"/>
      <c r="N49" s="9" t="str">
        <f aca="false">IF($D49="","",IFERROR(INDEX(Lists!$B$2:$B$12,MATCH($D49,Lists!$A$2:$A$12,0)),""))</f>
        <v/>
      </c>
      <c r="O49" s="10" t="str">
        <f aca="true">IF($J49="","",MAX(0,(IF($S49&lt;&gt;"",$S49,TODAY())-$J49)/365.25))</f>
        <v/>
      </c>
      <c r="P49" s="11" t="str">
        <f aca="false">IF(OR($K49="",$N49="",$N49=0,$M49="Not depreciated"),"",IF($M49="Reducing balance",$K49-($K49*(1-(1/$N49))^MIN($O49,$N49)),MIN(($K49-IF($L49="",0,$L49))/$N49*$O49,$K49-IF($L49="",0,$L49))))</f>
        <v/>
      </c>
      <c r="Q49" s="11" t="str">
        <f aca="false">IF($K49="","",$K49-IF($P49="",0,$P49))</f>
        <v/>
      </c>
      <c r="R49" s="9"/>
      <c r="S49" s="12"/>
      <c r="T49" s="9"/>
      <c r="U49" s="13"/>
      <c r="V49" s="9"/>
    </row>
    <row r="50" customFormat="false" ht="15" hidden="false" customHeight="false" outlineLevel="0" collapsed="false">
      <c r="A50" s="9"/>
      <c r="B50" s="9"/>
      <c r="C50" s="9"/>
      <c r="D50" s="14"/>
      <c r="E50" s="9"/>
      <c r="F50" s="9"/>
      <c r="G50" s="9"/>
      <c r="H50" s="14"/>
      <c r="I50" s="14"/>
      <c r="J50" s="12"/>
      <c r="K50" s="13"/>
      <c r="L50" s="13"/>
      <c r="M50" s="14"/>
      <c r="N50" s="9" t="str">
        <f aca="false">IF($D50="","",IFERROR(INDEX(Lists!$B$2:$B$12,MATCH($D50,Lists!$A$2:$A$12,0)),""))</f>
        <v/>
      </c>
      <c r="O50" s="10" t="str">
        <f aca="true">IF($J50="","",MAX(0,(IF($S50&lt;&gt;"",$S50,TODAY())-$J50)/365.25))</f>
        <v/>
      </c>
      <c r="P50" s="11" t="str">
        <f aca="false">IF(OR($K50="",$N50="",$N50=0,$M50="Not depreciated"),"",IF($M50="Reducing balance",$K50-($K50*(1-(1/$N50))^MIN($O50,$N50)),MIN(($K50-IF($L50="",0,$L50))/$N50*$O50,$K50-IF($L50="",0,$L50))))</f>
        <v/>
      </c>
      <c r="Q50" s="11" t="str">
        <f aca="false">IF($K50="","",$K50-IF($P50="",0,$P50))</f>
        <v/>
      </c>
      <c r="R50" s="9"/>
      <c r="S50" s="12"/>
      <c r="T50" s="9"/>
      <c r="U50" s="13"/>
      <c r="V50" s="9"/>
    </row>
    <row r="51" customFormat="false" ht="15" hidden="false" customHeight="false" outlineLevel="0" collapsed="false">
      <c r="A51" s="9"/>
      <c r="B51" s="9"/>
      <c r="C51" s="9"/>
      <c r="D51" s="14"/>
      <c r="E51" s="9"/>
      <c r="F51" s="9"/>
      <c r="G51" s="9"/>
      <c r="H51" s="14"/>
      <c r="I51" s="14"/>
      <c r="J51" s="12"/>
      <c r="K51" s="13"/>
      <c r="L51" s="13"/>
      <c r="M51" s="14"/>
      <c r="N51" s="9" t="str">
        <f aca="false">IF($D51="","",IFERROR(INDEX(Lists!$B$2:$B$12,MATCH($D51,Lists!$A$2:$A$12,0)),""))</f>
        <v/>
      </c>
      <c r="O51" s="10" t="str">
        <f aca="true">IF($J51="","",MAX(0,(IF($S51&lt;&gt;"",$S51,TODAY())-$J51)/365.25))</f>
        <v/>
      </c>
      <c r="P51" s="11" t="str">
        <f aca="false">IF(OR($K51="",$N51="",$N51=0,$M51="Not depreciated"),"",IF($M51="Reducing balance",$K51-($K51*(1-(1/$N51))^MIN($O51,$N51)),MIN(($K51-IF($L51="",0,$L51))/$N51*$O51,$K51-IF($L51="",0,$L51))))</f>
        <v/>
      </c>
      <c r="Q51" s="11" t="str">
        <f aca="false">IF($K51="","",$K51-IF($P51="",0,$P51))</f>
        <v/>
      </c>
      <c r="R51" s="9"/>
      <c r="S51" s="12"/>
      <c r="T51" s="9"/>
      <c r="U51" s="13"/>
      <c r="V51" s="9"/>
    </row>
    <row r="52" customFormat="false" ht="15" hidden="false" customHeight="false" outlineLevel="0" collapsed="false">
      <c r="A52" s="9"/>
      <c r="B52" s="9"/>
      <c r="C52" s="9"/>
      <c r="D52" s="14"/>
      <c r="E52" s="9"/>
      <c r="F52" s="9"/>
      <c r="G52" s="9"/>
      <c r="H52" s="14"/>
      <c r="I52" s="14"/>
      <c r="J52" s="12"/>
      <c r="K52" s="13"/>
      <c r="L52" s="13"/>
      <c r="M52" s="14"/>
      <c r="N52" s="9" t="str">
        <f aca="false">IF($D52="","",IFERROR(INDEX(Lists!$B$2:$B$12,MATCH($D52,Lists!$A$2:$A$12,0)),""))</f>
        <v/>
      </c>
      <c r="O52" s="10" t="str">
        <f aca="true">IF($J52="","",MAX(0,(IF($S52&lt;&gt;"",$S52,TODAY())-$J52)/365.25))</f>
        <v/>
      </c>
      <c r="P52" s="11" t="str">
        <f aca="false">IF(OR($K52="",$N52="",$N52=0,$M52="Not depreciated"),"",IF($M52="Reducing balance",$K52-($K52*(1-(1/$N52))^MIN($O52,$N52)),MIN(($K52-IF($L52="",0,$L52))/$N52*$O52,$K52-IF($L52="",0,$L52))))</f>
        <v/>
      </c>
      <c r="Q52" s="11" t="str">
        <f aca="false">IF($K52="","",$K52-IF($P52="",0,$P52))</f>
        <v/>
      </c>
      <c r="R52" s="9"/>
      <c r="S52" s="12"/>
      <c r="T52" s="9"/>
      <c r="U52" s="13"/>
      <c r="V52" s="9"/>
    </row>
    <row r="53" customFormat="false" ht="15" hidden="false" customHeight="false" outlineLevel="0" collapsed="false">
      <c r="A53" s="9"/>
      <c r="B53" s="9"/>
      <c r="C53" s="9"/>
      <c r="D53" s="14"/>
      <c r="E53" s="9"/>
      <c r="F53" s="9"/>
      <c r="G53" s="9"/>
      <c r="H53" s="14"/>
      <c r="I53" s="14"/>
      <c r="J53" s="12"/>
      <c r="K53" s="13"/>
      <c r="L53" s="13"/>
      <c r="M53" s="14"/>
      <c r="N53" s="9" t="str">
        <f aca="false">IF($D53="","",IFERROR(INDEX(Lists!$B$2:$B$12,MATCH($D53,Lists!$A$2:$A$12,0)),""))</f>
        <v/>
      </c>
      <c r="O53" s="10" t="str">
        <f aca="true">IF($J53="","",MAX(0,(IF($S53&lt;&gt;"",$S53,TODAY())-$J53)/365.25))</f>
        <v/>
      </c>
      <c r="P53" s="11" t="str">
        <f aca="false">IF(OR($K53="",$N53="",$N53=0,$M53="Not depreciated"),"",IF($M53="Reducing balance",$K53-($K53*(1-(1/$N53))^MIN($O53,$N53)),MIN(($K53-IF($L53="",0,$L53))/$N53*$O53,$K53-IF($L53="",0,$L53))))</f>
        <v/>
      </c>
      <c r="Q53" s="11" t="str">
        <f aca="false">IF($K53="","",$K53-IF($P53="",0,$P53))</f>
        <v/>
      </c>
      <c r="R53" s="9"/>
      <c r="S53" s="12"/>
      <c r="T53" s="9"/>
      <c r="U53" s="13"/>
      <c r="V53" s="9"/>
    </row>
    <row r="54" customFormat="false" ht="15" hidden="false" customHeight="false" outlineLevel="0" collapsed="false">
      <c r="A54" s="9"/>
      <c r="B54" s="9"/>
      <c r="C54" s="9"/>
      <c r="D54" s="14"/>
      <c r="E54" s="9"/>
      <c r="F54" s="9"/>
      <c r="G54" s="9"/>
      <c r="H54" s="14"/>
      <c r="I54" s="14"/>
      <c r="J54" s="12"/>
      <c r="K54" s="13"/>
      <c r="L54" s="13"/>
      <c r="M54" s="14"/>
      <c r="N54" s="9" t="str">
        <f aca="false">IF($D54="","",IFERROR(INDEX(Lists!$B$2:$B$12,MATCH($D54,Lists!$A$2:$A$12,0)),""))</f>
        <v/>
      </c>
      <c r="O54" s="10" t="str">
        <f aca="true">IF($J54="","",MAX(0,(IF($S54&lt;&gt;"",$S54,TODAY())-$J54)/365.25))</f>
        <v/>
      </c>
      <c r="P54" s="11" t="str">
        <f aca="false">IF(OR($K54="",$N54="",$N54=0,$M54="Not depreciated"),"",IF($M54="Reducing balance",$K54-($K54*(1-(1/$N54))^MIN($O54,$N54)),MIN(($K54-IF($L54="",0,$L54))/$N54*$O54,$K54-IF($L54="",0,$L54))))</f>
        <v/>
      </c>
      <c r="Q54" s="11" t="str">
        <f aca="false">IF($K54="","",$K54-IF($P54="",0,$P54))</f>
        <v/>
      </c>
      <c r="R54" s="9"/>
      <c r="S54" s="12"/>
      <c r="T54" s="9"/>
      <c r="U54" s="13"/>
      <c r="V54" s="9"/>
    </row>
    <row r="55" customFormat="false" ht="15" hidden="false" customHeight="false" outlineLevel="0" collapsed="false">
      <c r="A55" s="9"/>
      <c r="B55" s="9"/>
      <c r="C55" s="9"/>
      <c r="D55" s="14"/>
      <c r="E55" s="9"/>
      <c r="F55" s="9"/>
      <c r="G55" s="9"/>
      <c r="H55" s="14"/>
      <c r="I55" s="14"/>
      <c r="J55" s="12"/>
      <c r="K55" s="13"/>
      <c r="L55" s="13"/>
      <c r="M55" s="14"/>
      <c r="N55" s="9" t="str">
        <f aca="false">IF($D55="","",IFERROR(INDEX(Lists!$B$2:$B$12,MATCH($D55,Lists!$A$2:$A$12,0)),""))</f>
        <v/>
      </c>
      <c r="O55" s="10" t="str">
        <f aca="true">IF($J55="","",MAX(0,(IF($S55&lt;&gt;"",$S55,TODAY())-$J55)/365.25))</f>
        <v/>
      </c>
      <c r="P55" s="11" t="str">
        <f aca="false">IF(OR($K55="",$N55="",$N55=0,$M55="Not depreciated"),"",IF($M55="Reducing balance",$K55-($K55*(1-(1/$N55))^MIN($O55,$N55)),MIN(($K55-IF($L55="",0,$L55))/$N55*$O55,$K55-IF($L55="",0,$L55))))</f>
        <v/>
      </c>
      <c r="Q55" s="11" t="str">
        <f aca="false">IF($K55="","",$K55-IF($P55="",0,$P55))</f>
        <v/>
      </c>
      <c r="R55" s="9"/>
      <c r="S55" s="12"/>
      <c r="T55" s="9"/>
      <c r="U55" s="13"/>
      <c r="V55" s="9"/>
    </row>
    <row r="56" customFormat="false" ht="15" hidden="false" customHeight="false" outlineLevel="0" collapsed="false">
      <c r="A56" s="9"/>
      <c r="B56" s="9"/>
      <c r="C56" s="9"/>
      <c r="D56" s="14"/>
      <c r="E56" s="9"/>
      <c r="F56" s="9"/>
      <c r="G56" s="9"/>
      <c r="H56" s="14"/>
      <c r="I56" s="14"/>
      <c r="J56" s="12"/>
      <c r="K56" s="13"/>
      <c r="L56" s="13"/>
      <c r="M56" s="14"/>
      <c r="N56" s="9" t="str">
        <f aca="false">IF($D56="","",IFERROR(INDEX(Lists!$B$2:$B$12,MATCH($D56,Lists!$A$2:$A$12,0)),""))</f>
        <v/>
      </c>
      <c r="O56" s="10" t="str">
        <f aca="true">IF($J56="","",MAX(0,(IF($S56&lt;&gt;"",$S56,TODAY())-$J56)/365.25))</f>
        <v/>
      </c>
      <c r="P56" s="11" t="str">
        <f aca="false">IF(OR($K56="",$N56="",$N56=0,$M56="Not depreciated"),"",IF($M56="Reducing balance",$K56-($K56*(1-(1/$N56))^MIN($O56,$N56)),MIN(($K56-IF($L56="",0,$L56))/$N56*$O56,$K56-IF($L56="",0,$L56))))</f>
        <v/>
      </c>
      <c r="Q56" s="11" t="str">
        <f aca="false">IF($K56="","",$K56-IF($P56="",0,$P56))</f>
        <v/>
      </c>
      <c r="R56" s="9"/>
      <c r="S56" s="12"/>
      <c r="T56" s="9"/>
      <c r="U56" s="13"/>
      <c r="V56" s="9"/>
    </row>
    <row r="57" customFormat="false" ht="15" hidden="false" customHeight="false" outlineLevel="0" collapsed="false">
      <c r="A57" s="9"/>
      <c r="B57" s="9"/>
      <c r="C57" s="9"/>
      <c r="D57" s="14"/>
      <c r="E57" s="9"/>
      <c r="F57" s="9"/>
      <c r="G57" s="9"/>
      <c r="H57" s="14"/>
      <c r="I57" s="14"/>
      <c r="J57" s="12"/>
      <c r="K57" s="13"/>
      <c r="L57" s="13"/>
      <c r="M57" s="14"/>
      <c r="N57" s="9" t="str">
        <f aca="false">IF($D57="","",IFERROR(INDEX(Lists!$B$2:$B$12,MATCH($D57,Lists!$A$2:$A$12,0)),""))</f>
        <v/>
      </c>
      <c r="O57" s="10" t="str">
        <f aca="true">IF($J57="","",MAX(0,(IF($S57&lt;&gt;"",$S57,TODAY())-$J57)/365.25))</f>
        <v/>
      </c>
      <c r="P57" s="11" t="str">
        <f aca="false">IF(OR($K57="",$N57="",$N57=0,$M57="Not depreciated"),"",IF($M57="Reducing balance",$K57-($K57*(1-(1/$N57))^MIN($O57,$N57)),MIN(($K57-IF($L57="",0,$L57))/$N57*$O57,$K57-IF($L57="",0,$L57))))</f>
        <v/>
      </c>
      <c r="Q57" s="11" t="str">
        <f aca="false">IF($K57="","",$K57-IF($P57="",0,$P57))</f>
        <v/>
      </c>
      <c r="R57" s="9"/>
      <c r="S57" s="12"/>
      <c r="T57" s="9"/>
      <c r="U57" s="13"/>
      <c r="V57" s="9"/>
    </row>
    <row r="58" customFormat="false" ht="15" hidden="false" customHeight="false" outlineLevel="0" collapsed="false">
      <c r="A58" s="9"/>
      <c r="B58" s="9"/>
      <c r="C58" s="9"/>
      <c r="D58" s="14"/>
      <c r="E58" s="9"/>
      <c r="F58" s="9"/>
      <c r="G58" s="9"/>
      <c r="H58" s="14"/>
      <c r="I58" s="14"/>
      <c r="J58" s="12"/>
      <c r="K58" s="13"/>
      <c r="L58" s="13"/>
      <c r="M58" s="14"/>
      <c r="N58" s="9" t="str">
        <f aca="false">IF($D58="","",IFERROR(INDEX(Lists!$B$2:$B$12,MATCH($D58,Lists!$A$2:$A$12,0)),""))</f>
        <v/>
      </c>
      <c r="O58" s="10" t="str">
        <f aca="true">IF($J58="","",MAX(0,(IF($S58&lt;&gt;"",$S58,TODAY())-$J58)/365.25))</f>
        <v/>
      </c>
      <c r="P58" s="11" t="str">
        <f aca="false">IF(OR($K58="",$N58="",$N58=0,$M58="Not depreciated"),"",IF($M58="Reducing balance",$K58-($K58*(1-(1/$N58))^MIN($O58,$N58)),MIN(($K58-IF($L58="",0,$L58))/$N58*$O58,$K58-IF($L58="",0,$L58))))</f>
        <v/>
      </c>
      <c r="Q58" s="11" t="str">
        <f aca="false">IF($K58="","",$K58-IF($P58="",0,$P58))</f>
        <v/>
      </c>
      <c r="R58" s="9"/>
      <c r="S58" s="12"/>
      <c r="T58" s="9"/>
      <c r="U58" s="13"/>
      <c r="V58" s="9"/>
    </row>
    <row r="59" customFormat="false" ht="15" hidden="false" customHeight="false" outlineLevel="0" collapsed="false">
      <c r="A59" s="9"/>
      <c r="B59" s="9"/>
      <c r="C59" s="9"/>
      <c r="D59" s="14"/>
      <c r="E59" s="9"/>
      <c r="F59" s="9"/>
      <c r="G59" s="9"/>
      <c r="H59" s="14"/>
      <c r="I59" s="14"/>
      <c r="J59" s="12"/>
      <c r="K59" s="13"/>
      <c r="L59" s="13"/>
      <c r="M59" s="14"/>
      <c r="N59" s="9" t="str">
        <f aca="false">IF($D59="","",IFERROR(INDEX(Lists!$B$2:$B$12,MATCH($D59,Lists!$A$2:$A$12,0)),""))</f>
        <v/>
      </c>
      <c r="O59" s="10" t="str">
        <f aca="true">IF($J59="","",MAX(0,(IF($S59&lt;&gt;"",$S59,TODAY())-$J59)/365.25))</f>
        <v/>
      </c>
      <c r="P59" s="11" t="str">
        <f aca="false">IF(OR($K59="",$N59="",$N59=0,$M59="Not depreciated"),"",IF($M59="Reducing balance",$K59-($K59*(1-(1/$N59))^MIN($O59,$N59)),MIN(($K59-IF($L59="",0,$L59))/$N59*$O59,$K59-IF($L59="",0,$L59))))</f>
        <v/>
      </c>
      <c r="Q59" s="11" t="str">
        <f aca="false">IF($K59="","",$K59-IF($P59="",0,$P59))</f>
        <v/>
      </c>
      <c r="R59" s="9"/>
      <c r="S59" s="12"/>
      <c r="T59" s="9"/>
      <c r="U59" s="13"/>
      <c r="V59" s="9"/>
    </row>
    <row r="60" customFormat="false" ht="15" hidden="false" customHeight="false" outlineLevel="0" collapsed="false">
      <c r="A60" s="9"/>
      <c r="B60" s="9"/>
      <c r="C60" s="9"/>
      <c r="D60" s="14"/>
      <c r="E60" s="9"/>
      <c r="F60" s="9"/>
      <c r="G60" s="9"/>
      <c r="H60" s="14"/>
      <c r="I60" s="14"/>
      <c r="J60" s="12"/>
      <c r="K60" s="13"/>
      <c r="L60" s="13"/>
      <c r="M60" s="14"/>
      <c r="N60" s="9" t="str">
        <f aca="false">IF($D60="","",IFERROR(INDEX(Lists!$B$2:$B$12,MATCH($D60,Lists!$A$2:$A$12,0)),""))</f>
        <v/>
      </c>
      <c r="O60" s="10" t="str">
        <f aca="true">IF($J60="","",MAX(0,(IF($S60&lt;&gt;"",$S60,TODAY())-$J60)/365.25))</f>
        <v/>
      </c>
      <c r="P60" s="11" t="str">
        <f aca="false">IF(OR($K60="",$N60="",$N60=0,$M60="Not depreciated"),"",IF($M60="Reducing balance",$K60-($K60*(1-(1/$N60))^MIN($O60,$N60)),MIN(($K60-IF($L60="",0,$L60))/$N60*$O60,$K60-IF($L60="",0,$L60))))</f>
        <v/>
      </c>
      <c r="Q60" s="11" t="str">
        <f aca="false">IF($K60="","",$K60-IF($P60="",0,$P60))</f>
        <v/>
      </c>
      <c r="R60" s="9"/>
      <c r="S60" s="12"/>
      <c r="T60" s="9"/>
      <c r="U60" s="13"/>
      <c r="V60" s="9"/>
    </row>
    <row r="61" customFormat="false" ht="15" hidden="false" customHeight="false" outlineLevel="0" collapsed="false">
      <c r="A61" s="9"/>
      <c r="B61" s="9"/>
      <c r="C61" s="9"/>
      <c r="D61" s="14"/>
      <c r="E61" s="9"/>
      <c r="F61" s="9"/>
      <c r="G61" s="9"/>
      <c r="H61" s="14"/>
      <c r="I61" s="14"/>
      <c r="J61" s="12"/>
      <c r="K61" s="13"/>
      <c r="L61" s="13"/>
      <c r="M61" s="14"/>
      <c r="N61" s="9" t="str">
        <f aca="false">IF($D61="","",IFERROR(INDEX(Lists!$B$2:$B$12,MATCH($D61,Lists!$A$2:$A$12,0)),""))</f>
        <v/>
      </c>
      <c r="O61" s="10" t="str">
        <f aca="true">IF($J61="","",MAX(0,(IF($S61&lt;&gt;"",$S61,TODAY())-$J61)/365.25))</f>
        <v/>
      </c>
      <c r="P61" s="11" t="str">
        <f aca="false">IF(OR($K61="",$N61="",$N61=0,$M61="Not depreciated"),"",IF($M61="Reducing balance",$K61-($K61*(1-(1/$N61))^MIN($O61,$N61)),MIN(($K61-IF($L61="",0,$L61))/$N61*$O61,$K61-IF($L61="",0,$L61))))</f>
        <v/>
      </c>
      <c r="Q61" s="11" t="str">
        <f aca="false">IF($K61="","",$K61-IF($P61="",0,$P61))</f>
        <v/>
      </c>
      <c r="R61" s="9"/>
      <c r="S61" s="12"/>
      <c r="T61" s="9"/>
      <c r="U61" s="13"/>
      <c r="V61" s="9"/>
    </row>
    <row r="62" customFormat="false" ht="15" hidden="false" customHeight="false" outlineLevel="0" collapsed="false">
      <c r="A62" s="9"/>
      <c r="B62" s="9"/>
      <c r="C62" s="9"/>
      <c r="D62" s="14"/>
      <c r="E62" s="9"/>
      <c r="F62" s="9"/>
      <c r="G62" s="9"/>
      <c r="H62" s="14"/>
      <c r="I62" s="14"/>
      <c r="J62" s="12"/>
      <c r="K62" s="13"/>
      <c r="L62" s="13"/>
      <c r="M62" s="14"/>
      <c r="N62" s="9" t="str">
        <f aca="false">IF($D62="","",IFERROR(INDEX(Lists!$B$2:$B$12,MATCH($D62,Lists!$A$2:$A$12,0)),""))</f>
        <v/>
      </c>
      <c r="O62" s="10" t="str">
        <f aca="true">IF($J62="","",MAX(0,(IF($S62&lt;&gt;"",$S62,TODAY())-$J62)/365.25))</f>
        <v/>
      </c>
      <c r="P62" s="11" t="str">
        <f aca="false">IF(OR($K62="",$N62="",$N62=0,$M62="Not depreciated"),"",IF($M62="Reducing balance",$K62-($K62*(1-(1/$N62))^MIN($O62,$N62)),MIN(($K62-IF($L62="",0,$L62))/$N62*$O62,$K62-IF($L62="",0,$L62))))</f>
        <v/>
      </c>
      <c r="Q62" s="11" t="str">
        <f aca="false">IF($K62="","",$K62-IF($P62="",0,$P62))</f>
        <v/>
      </c>
      <c r="R62" s="9"/>
      <c r="S62" s="12"/>
      <c r="T62" s="9"/>
      <c r="U62" s="13"/>
      <c r="V62" s="9"/>
    </row>
    <row r="63" customFormat="false" ht="15" hidden="false" customHeight="false" outlineLevel="0" collapsed="false">
      <c r="A63" s="9"/>
      <c r="B63" s="9"/>
      <c r="C63" s="9"/>
      <c r="D63" s="14"/>
      <c r="E63" s="9"/>
      <c r="F63" s="9"/>
      <c r="G63" s="9"/>
      <c r="H63" s="14"/>
      <c r="I63" s="14"/>
      <c r="J63" s="12"/>
      <c r="K63" s="13"/>
      <c r="L63" s="13"/>
      <c r="M63" s="14"/>
      <c r="N63" s="9" t="str">
        <f aca="false">IF($D63="","",IFERROR(INDEX(Lists!$B$2:$B$12,MATCH($D63,Lists!$A$2:$A$12,0)),""))</f>
        <v/>
      </c>
      <c r="O63" s="10" t="str">
        <f aca="true">IF($J63="","",MAX(0,(IF($S63&lt;&gt;"",$S63,TODAY())-$J63)/365.25))</f>
        <v/>
      </c>
      <c r="P63" s="11" t="str">
        <f aca="false">IF(OR($K63="",$N63="",$N63=0,$M63="Not depreciated"),"",IF($M63="Reducing balance",$K63-($K63*(1-(1/$N63))^MIN($O63,$N63)),MIN(($K63-IF($L63="",0,$L63))/$N63*$O63,$K63-IF($L63="",0,$L63))))</f>
        <v/>
      </c>
      <c r="Q63" s="11" t="str">
        <f aca="false">IF($K63="","",$K63-IF($P63="",0,$P63))</f>
        <v/>
      </c>
      <c r="R63" s="9"/>
      <c r="S63" s="12"/>
      <c r="T63" s="9"/>
      <c r="U63" s="13"/>
      <c r="V63" s="9"/>
    </row>
    <row r="64" customFormat="false" ht="15" hidden="false" customHeight="false" outlineLevel="0" collapsed="false">
      <c r="A64" s="9"/>
      <c r="B64" s="9"/>
      <c r="C64" s="9"/>
      <c r="D64" s="14"/>
      <c r="E64" s="9"/>
      <c r="F64" s="9"/>
      <c r="G64" s="9"/>
      <c r="H64" s="14"/>
      <c r="I64" s="14"/>
      <c r="J64" s="12"/>
      <c r="K64" s="13"/>
      <c r="L64" s="13"/>
      <c r="M64" s="14"/>
      <c r="N64" s="9" t="str">
        <f aca="false">IF($D64="","",IFERROR(INDEX(Lists!$B$2:$B$12,MATCH($D64,Lists!$A$2:$A$12,0)),""))</f>
        <v/>
      </c>
      <c r="O64" s="10" t="str">
        <f aca="true">IF($J64="","",MAX(0,(IF($S64&lt;&gt;"",$S64,TODAY())-$J64)/365.25))</f>
        <v/>
      </c>
      <c r="P64" s="11" t="str">
        <f aca="false">IF(OR($K64="",$N64="",$N64=0,$M64="Not depreciated"),"",IF($M64="Reducing balance",$K64-($K64*(1-(1/$N64))^MIN($O64,$N64)),MIN(($K64-IF($L64="",0,$L64))/$N64*$O64,$K64-IF($L64="",0,$L64))))</f>
        <v/>
      </c>
      <c r="Q64" s="11" t="str">
        <f aca="false">IF($K64="","",$K64-IF($P64="",0,$P64))</f>
        <v/>
      </c>
      <c r="R64" s="9"/>
      <c r="S64" s="12"/>
      <c r="T64" s="9"/>
      <c r="U64" s="13"/>
      <c r="V64" s="9"/>
    </row>
    <row r="65" customFormat="false" ht="15" hidden="false" customHeight="false" outlineLevel="0" collapsed="false">
      <c r="A65" s="9"/>
      <c r="B65" s="9"/>
      <c r="C65" s="9"/>
      <c r="D65" s="14"/>
      <c r="E65" s="9"/>
      <c r="F65" s="9"/>
      <c r="G65" s="9"/>
      <c r="H65" s="14"/>
      <c r="I65" s="14"/>
      <c r="J65" s="12"/>
      <c r="K65" s="13"/>
      <c r="L65" s="13"/>
      <c r="M65" s="14"/>
      <c r="N65" s="9" t="str">
        <f aca="false">IF($D65="","",IFERROR(INDEX(Lists!$B$2:$B$12,MATCH($D65,Lists!$A$2:$A$12,0)),""))</f>
        <v/>
      </c>
      <c r="O65" s="10" t="str">
        <f aca="true">IF($J65="","",MAX(0,(IF($S65&lt;&gt;"",$S65,TODAY())-$J65)/365.25))</f>
        <v/>
      </c>
      <c r="P65" s="11" t="str">
        <f aca="false">IF(OR($K65="",$N65="",$N65=0,$M65="Not depreciated"),"",IF($M65="Reducing balance",$K65-($K65*(1-(1/$N65))^MIN($O65,$N65)),MIN(($K65-IF($L65="",0,$L65))/$N65*$O65,$K65-IF($L65="",0,$L65))))</f>
        <v/>
      </c>
      <c r="Q65" s="11" t="str">
        <f aca="false">IF($K65="","",$K65-IF($P65="",0,$P65))</f>
        <v/>
      </c>
      <c r="R65" s="9"/>
      <c r="S65" s="12"/>
      <c r="T65" s="9"/>
      <c r="U65" s="13"/>
      <c r="V65" s="9"/>
    </row>
    <row r="66" customFormat="false" ht="15" hidden="false" customHeight="false" outlineLevel="0" collapsed="false">
      <c r="A66" s="9"/>
      <c r="B66" s="9"/>
      <c r="C66" s="9"/>
      <c r="D66" s="14"/>
      <c r="E66" s="9"/>
      <c r="F66" s="9"/>
      <c r="G66" s="9"/>
      <c r="H66" s="14"/>
      <c r="I66" s="14"/>
      <c r="J66" s="12"/>
      <c r="K66" s="13"/>
      <c r="L66" s="13"/>
      <c r="M66" s="14"/>
      <c r="N66" s="9" t="str">
        <f aca="false">IF($D66="","",IFERROR(INDEX(Lists!$B$2:$B$12,MATCH($D66,Lists!$A$2:$A$12,0)),""))</f>
        <v/>
      </c>
      <c r="O66" s="10" t="str">
        <f aca="true">IF($J66="","",MAX(0,(IF($S66&lt;&gt;"",$S66,TODAY())-$J66)/365.25))</f>
        <v/>
      </c>
      <c r="P66" s="11" t="str">
        <f aca="false">IF(OR($K66="",$N66="",$N66=0,$M66="Not depreciated"),"",IF($M66="Reducing balance",$K66-($K66*(1-(1/$N66))^MIN($O66,$N66)),MIN(($K66-IF($L66="",0,$L66))/$N66*$O66,$K66-IF($L66="",0,$L66))))</f>
        <v/>
      </c>
      <c r="Q66" s="11" t="str">
        <f aca="false">IF($K66="","",$K66-IF($P66="",0,$P66))</f>
        <v/>
      </c>
      <c r="R66" s="9"/>
      <c r="S66" s="12"/>
      <c r="T66" s="9"/>
      <c r="U66" s="13"/>
      <c r="V66" s="9"/>
    </row>
    <row r="67" customFormat="false" ht="15" hidden="false" customHeight="false" outlineLevel="0" collapsed="false">
      <c r="A67" s="9"/>
      <c r="B67" s="9"/>
      <c r="C67" s="9"/>
      <c r="D67" s="14"/>
      <c r="E67" s="9"/>
      <c r="F67" s="9"/>
      <c r="G67" s="9"/>
      <c r="H67" s="14"/>
      <c r="I67" s="14"/>
      <c r="J67" s="12"/>
      <c r="K67" s="13"/>
      <c r="L67" s="13"/>
      <c r="M67" s="14"/>
      <c r="N67" s="9" t="str">
        <f aca="false">IF($D67="","",IFERROR(INDEX(Lists!$B$2:$B$12,MATCH($D67,Lists!$A$2:$A$12,0)),""))</f>
        <v/>
      </c>
      <c r="O67" s="10" t="str">
        <f aca="true">IF($J67="","",MAX(0,(IF($S67&lt;&gt;"",$S67,TODAY())-$J67)/365.25))</f>
        <v/>
      </c>
      <c r="P67" s="11" t="str">
        <f aca="false">IF(OR($K67="",$N67="",$N67=0,$M67="Not depreciated"),"",IF($M67="Reducing balance",$K67-($K67*(1-(1/$N67))^MIN($O67,$N67)),MIN(($K67-IF($L67="",0,$L67))/$N67*$O67,$K67-IF($L67="",0,$L67))))</f>
        <v/>
      </c>
      <c r="Q67" s="11" t="str">
        <f aca="false">IF($K67="","",$K67-IF($P67="",0,$P67))</f>
        <v/>
      </c>
      <c r="R67" s="9"/>
      <c r="S67" s="12"/>
      <c r="T67" s="9"/>
      <c r="U67" s="13"/>
      <c r="V67" s="9"/>
    </row>
    <row r="68" customFormat="false" ht="15" hidden="false" customHeight="false" outlineLevel="0" collapsed="false">
      <c r="A68" s="9"/>
      <c r="B68" s="9"/>
      <c r="C68" s="9"/>
      <c r="D68" s="14"/>
      <c r="E68" s="9"/>
      <c r="F68" s="9"/>
      <c r="G68" s="9"/>
      <c r="H68" s="14"/>
      <c r="I68" s="14"/>
      <c r="J68" s="12"/>
      <c r="K68" s="13"/>
      <c r="L68" s="13"/>
      <c r="M68" s="14"/>
      <c r="N68" s="9" t="str">
        <f aca="false">IF($D68="","",IFERROR(INDEX(Lists!$B$2:$B$12,MATCH($D68,Lists!$A$2:$A$12,0)),""))</f>
        <v/>
      </c>
      <c r="O68" s="10" t="str">
        <f aca="true">IF($J68="","",MAX(0,(IF($S68&lt;&gt;"",$S68,TODAY())-$J68)/365.25))</f>
        <v/>
      </c>
      <c r="P68" s="11" t="str">
        <f aca="false">IF(OR($K68="",$N68="",$N68=0,$M68="Not depreciated"),"",IF($M68="Reducing balance",$K68-($K68*(1-(1/$N68))^MIN($O68,$N68)),MIN(($K68-IF($L68="",0,$L68))/$N68*$O68,$K68-IF($L68="",0,$L68))))</f>
        <v/>
      </c>
      <c r="Q68" s="11" t="str">
        <f aca="false">IF($K68="","",$K68-IF($P68="",0,$P68))</f>
        <v/>
      </c>
      <c r="R68" s="9"/>
      <c r="S68" s="12"/>
      <c r="T68" s="9"/>
      <c r="U68" s="13"/>
      <c r="V68" s="9"/>
    </row>
    <row r="69" customFormat="false" ht="15" hidden="false" customHeight="false" outlineLevel="0" collapsed="false">
      <c r="A69" s="9"/>
      <c r="B69" s="9"/>
      <c r="C69" s="9"/>
      <c r="D69" s="14"/>
      <c r="E69" s="9"/>
      <c r="F69" s="9"/>
      <c r="G69" s="9"/>
      <c r="H69" s="14"/>
      <c r="I69" s="14"/>
      <c r="J69" s="12"/>
      <c r="K69" s="13"/>
      <c r="L69" s="13"/>
      <c r="M69" s="14"/>
      <c r="N69" s="9" t="str">
        <f aca="false">IF($D69="","",IFERROR(INDEX(Lists!$B$2:$B$12,MATCH($D69,Lists!$A$2:$A$12,0)),""))</f>
        <v/>
      </c>
      <c r="O69" s="10" t="str">
        <f aca="true">IF($J69="","",MAX(0,(IF($S69&lt;&gt;"",$S69,TODAY())-$J69)/365.25))</f>
        <v/>
      </c>
      <c r="P69" s="11" t="str">
        <f aca="false">IF(OR($K69="",$N69="",$N69=0,$M69="Not depreciated"),"",IF($M69="Reducing balance",$K69-($K69*(1-(1/$N69))^MIN($O69,$N69)),MIN(($K69-IF($L69="",0,$L69))/$N69*$O69,$K69-IF($L69="",0,$L69))))</f>
        <v/>
      </c>
      <c r="Q69" s="11" t="str">
        <f aca="false">IF($K69="","",$K69-IF($P69="",0,$P69))</f>
        <v/>
      </c>
      <c r="R69" s="9"/>
      <c r="S69" s="12"/>
      <c r="T69" s="9"/>
      <c r="U69" s="13"/>
      <c r="V69" s="9"/>
    </row>
    <row r="70" customFormat="false" ht="15" hidden="false" customHeight="false" outlineLevel="0" collapsed="false">
      <c r="A70" s="9"/>
      <c r="B70" s="9"/>
      <c r="C70" s="9"/>
      <c r="D70" s="14"/>
      <c r="E70" s="9"/>
      <c r="F70" s="9"/>
      <c r="G70" s="9"/>
      <c r="H70" s="14"/>
      <c r="I70" s="14"/>
      <c r="J70" s="12"/>
      <c r="K70" s="13"/>
      <c r="L70" s="13"/>
      <c r="M70" s="14"/>
      <c r="N70" s="9" t="str">
        <f aca="false">IF($D70="","",IFERROR(INDEX(Lists!$B$2:$B$12,MATCH($D70,Lists!$A$2:$A$12,0)),""))</f>
        <v/>
      </c>
      <c r="O70" s="10" t="str">
        <f aca="true">IF($J70="","",MAX(0,(IF($S70&lt;&gt;"",$S70,TODAY())-$J70)/365.25))</f>
        <v/>
      </c>
      <c r="P70" s="11" t="str">
        <f aca="false">IF(OR($K70="",$N70="",$N70=0,$M70="Not depreciated"),"",IF($M70="Reducing balance",$K70-($K70*(1-(1/$N70))^MIN($O70,$N70)),MIN(($K70-IF($L70="",0,$L70))/$N70*$O70,$K70-IF($L70="",0,$L70))))</f>
        <v/>
      </c>
      <c r="Q70" s="11" t="str">
        <f aca="false">IF($K70="","",$K70-IF($P70="",0,$P70))</f>
        <v/>
      </c>
      <c r="R70" s="9"/>
      <c r="S70" s="12"/>
      <c r="T70" s="9"/>
      <c r="U70" s="13"/>
      <c r="V70" s="9"/>
    </row>
    <row r="71" customFormat="false" ht="15" hidden="false" customHeight="false" outlineLevel="0" collapsed="false">
      <c r="A71" s="9"/>
      <c r="B71" s="9"/>
      <c r="C71" s="9"/>
      <c r="D71" s="14"/>
      <c r="E71" s="9"/>
      <c r="F71" s="9"/>
      <c r="G71" s="9"/>
      <c r="H71" s="14"/>
      <c r="I71" s="14"/>
      <c r="J71" s="12"/>
      <c r="K71" s="13"/>
      <c r="L71" s="13"/>
      <c r="M71" s="14"/>
      <c r="N71" s="9" t="str">
        <f aca="false">IF($D71="","",IFERROR(INDEX(Lists!$B$2:$B$12,MATCH($D71,Lists!$A$2:$A$12,0)),""))</f>
        <v/>
      </c>
      <c r="O71" s="10" t="str">
        <f aca="true">IF($J71="","",MAX(0,(IF($S71&lt;&gt;"",$S71,TODAY())-$J71)/365.25))</f>
        <v/>
      </c>
      <c r="P71" s="11" t="str">
        <f aca="false">IF(OR($K71="",$N71="",$N71=0,$M71="Not depreciated"),"",IF($M71="Reducing balance",$K71-($K71*(1-(1/$N71))^MIN($O71,$N71)),MIN(($K71-IF($L71="",0,$L71))/$N71*$O71,$K71-IF($L71="",0,$L71))))</f>
        <v/>
      </c>
      <c r="Q71" s="11" t="str">
        <f aca="false">IF($K71="","",$K71-IF($P71="",0,$P71))</f>
        <v/>
      </c>
      <c r="R71" s="9"/>
      <c r="S71" s="12"/>
      <c r="T71" s="9"/>
      <c r="U71" s="13"/>
      <c r="V71" s="9"/>
    </row>
    <row r="72" customFormat="false" ht="15" hidden="false" customHeight="false" outlineLevel="0" collapsed="false">
      <c r="A72" s="9"/>
      <c r="B72" s="9"/>
      <c r="C72" s="9"/>
      <c r="D72" s="14"/>
      <c r="E72" s="9"/>
      <c r="F72" s="9"/>
      <c r="G72" s="9"/>
      <c r="H72" s="14"/>
      <c r="I72" s="14"/>
      <c r="J72" s="12"/>
      <c r="K72" s="13"/>
      <c r="L72" s="13"/>
      <c r="M72" s="14"/>
      <c r="N72" s="9" t="str">
        <f aca="false">IF($D72="","",IFERROR(INDEX(Lists!$B$2:$B$12,MATCH($D72,Lists!$A$2:$A$12,0)),""))</f>
        <v/>
      </c>
      <c r="O72" s="10" t="str">
        <f aca="true">IF($J72="","",MAX(0,(IF($S72&lt;&gt;"",$S72,TODAY())-$J72)/365.25))</f>
        <v/>
      </c>
      <c r="P72" s="11" t="str">
        <f aca="false">IF(OR($K72="",$N72="",$N72=0,$M72="Not depreciated"),"",IF($M72="Reducing balance",$K72-($K72*(1-(1/$N72))^MIN($O72,$N72)),MIN(($K72-IF($L72="",0,$L72))/$N72*$O72,$K72-IF($L72="",0,$L72))))</f>
        <v/>
      </c>
      <c r="Q72" s="11" t="str">
        <f aca="false">IF($K72="","",$K72-IF($P72="",0,$P72))</f>
        <v/>
      </c>
      <c r="R72" s="9"/>
      <c r="S72" s="12"/>
      <c r="T72" s="9"/>
      <c r="U72" s="13"/>
      <c r="V72" s="9"/>
    </row>
    <row r="73" customFormat="false" ht="15" hidden="false" customHeight="false" outlineLevel="0" collapsed="false">
      <c r="A73" s="9"/>
      <c r="B73" s="9"/>
      <c r="C73" s="9"/>
      <c r="D73" s="14"/>
      <c r="E73" s="9"/>
      <c r="F73" s="9"/>
      <c r="G73" s="9"/>
      <c r="H73" s="14"/>
      <c r="I73" s="14"/>
      <c r="J73" s="12"/>
      <c r="K73" s="13"/>
      <c r="L73" s="13"/>
      <c r="M73" s="14"/>
      <c r="N73" s="9" t="str">
        <f aca="false">IF($D73="","",IFERROR(INDEX(Lists!$B$2:$B$12,MATCH($D73,Lists!$A$2:$A$12,0)),""))</f>
        <v/>
      </c>
      <c r="O73" s="10" t="str">
        <f aca="true">IF($J73="","",MAX(0,(IF($S73&lt;&gt;"",$S73,TODAY())-$J73)/365.25))</f>
        <v/>
      </c>
      <c r="P73" s="11" t="str">
        <f aca="false">IF(OR($K73="",$N73="",$N73=0,$M73="Not depreciated"),"",IF($M73="Reducing balance",$K73-($K73*(1-(1/$N73))^MIN($O73,$N73)),MIN(($K73-IF($L73="",0,$L73))/$N73*$O73,$K73-IF($L73="",0,$L73))))</f>
        <v/>
      </c>
      <c r="Q73" s="11" t="str">
        <f aca="false">IF($K73="","",$K73-IF($P73="",0,$P73))</f>
        <v/>
      </c>
      <c r="R73" s="9"/>
      <c r="S73" s="12"/>
      <c r="T73" s="9"/>
      <c r="U73" s="13"/>
      <c r="V73" s="9"/>
    </row>
    <row r="74" customFormat="false" ht="15" hidden="false" customHeight="false" outlineLevel="0" collapsed="false">
      <c r="A74" s="9"/>
      <c r="B74" s="9"/>
      <c r="C74" s="9"/>
      <c r="D74" s="14"/>
      <c r="E74" s="9"/>
      <c r="F74" s="9"/>
      <c r="G74" s="9"/>
      <c r="H74" s="14"/>
      <c r="I74" s="14"/>
      <c r="J74" s="12"/>
      <c r="K74" s="13"/>
      <c r="L74" s="13"/>
      <c r="M74" s="14"/>
      <c r="N74" s="9" t="str">
        <f aca="false">IF($D74="","",IFERROR(INDEX(Lists!$B$2:$B$12,MATCH($D74,Lists!$A$2:$A$12,0)),""))</f>
        <v/>
      </c>
      <c r="O74" s="10" t="str">
        <f aca="true">IF($J74="","",MAX(0,(IF($S74&lt;&gt;"",$S74,TODAY())-$J74)/365.25))</f>
        <v/>
      </c>
      <c r="P74" s="11" t="str">
        <f aca="false">IF(OR($K74="",$N74="",$N74=0,$M74="Not depreciated"),"",IF($M74="Reducing balance",$K74-($K74*(1-(1/$N74))^MIN($O74,$N74)),MIN(($K74-IF($L74="",0,$L74))/$N74*$O74,$K74-IF($L74="",0,$L74))))</f>
        <v/>
      </c>
      <c r="Q74" s="11" t="str">
        <f aca="false">IF($K74="","",$K74-IF($P74="",0,$P74))</f>
        <v/>
      </c>
      <c r="R74" s="9"/>
      <c r="S74" s="12"/>
      <c r="T74" s="9"/>
      <c r="U74" s="13"/>
      <c r="V74" s="9"/>
    </row>
    <row r="75" customFormat="false" ht="15" hidden="false" customHeight="false" outlineLevel="0" collapsed="false">
      <c r="A75" s="9"/>
      <c r="B75" s="9"/>
      <c r="C75" s="9"/>
      <c r="D75" s="14"/>
      <c r="E75" s="9"/>
      <c r="F75" s="9"/>
      <c r="G75" s="9"/>
      <c r="H75" s="14"/>
      <c r="I75" s="14"/>
      <c r="J75" s="12"/>
      <c r="K75" s="13"/>
      <c r="L75" s="13"/>
      <c r="M75" s="14"/>
      <c r="N75" s="9" t="str">
        <f aca="false">IF($D75="","",IFERROR(INDEX(Lists!$B$2:$B$12,MATCH($D75,Lists!$A$2:$A$12,0)),""))</f>
        <v/>
      </c>
      <c r="O75" s="10" t="str">
        <f aca="true">IF($J75="","",MAX(0,(IF($S75&lt;&gt;"",$S75,TODAY())-$J75)/365.25))</f>
        <v/>
      </c>
      <c r="P75" s="11" t="str">
        <f aca="false">IF(OR($K75="",$N75="",$N75=0,$M75="Not depreciated"),"",IF($M75="Reducing balance",$K75-($K75*(1-(1/$N75))^MIN($O75,$N75)),MIN(($K75-IF($L75="",0,$L75))/$N75*$O75,$K75-IF($L75="",0,$L75))))</f>
        <v/>
      </c>
      <c r="Q75" s="11" t="str">
        <f aca="false">IF($K75="","",$K75-IF($P75="",0,$P75))</f>
        <v/>
      </c>
      <c r="R75" s="9"/>
      <c r="S75" s="12"/>
      <c r="T75" s="9"/>
      <c r="U75" s="13"/>
      <c r="V75" s="9"/>
    </row>
    <row r="76" customFormat="false" ht="15" hidden="false" customHeight="false" outlineLevel="0" collapsed="false">
      <c r="A76" s="9"/>
      <c r="B76" s="9"/>
      <c r="C76" s="9"/>
      <c r="D76" s="14"/>
      <c r="E76" s="9"/>
      <c r="F76" s="9"/>
      <c r="G76" s="9"/>
      <c r="H76" s="14"/>
      <c r="I76" s="14"/>
      <c r="J76" s="12"/>
      <c r="K76" s="13"/>
      <c r="L76" s="13"/>
      <c r="M76" s="14"/>
      <c r="N76" s="9" t="str">
        <f aca="false">IF($D76="","",IFERROR(INDEX(Lists!$B$2:$B$12,MATCH($D76,Lists!$A$2:$A$12,0)),""))</f>
        <v/>
      </c>
      <c r="O76" s="10" t="str">
        <f aca="true">IF($J76="","",MAX(0,(IF($S76&lt;&gt;"",$S76,TODAY())-$J76)/365.25))</f>
        <v/>
      </c>
      <c r="P76" s="11" t="str">
        <f aca="false">IF(OR($K76="",$N76="",$N76=0,$M76="Not depreciated"),"",IF($M76="Reducing balance",$K76-($K76*(1-(1/$N76))^MIN($O76,$N76)),MIN(($K76-IF($L76="",0,$L76))/$N76*$O76,$K76-IF($L76="",0,$L76))))</f>
        <v/>
      </c>
      <c r="Q76" s="11" t="str">
        <f aca="false">IF($K76="","",$K76-IF($P76="",0,$P76))</f>
        <v/>
      </c>
      <c r="R76" s="9"/>
      <c r="S76" s="12"/>
      <c r="T76" s="9"/>
      <c r="U76" s="13"/>
      <c r="V76" s="9"/>
    </row>
    <row r="77" customFormat="false" ht="15" hidden="false" customHeight="false" outlineLevel="0" collapsed="false">
      <c r="A77" s="9"/>
      <c r="B77" s="9"/>
      <c r="C77" s="9"/>
      <c r="D77" s="14"/>
      <c r="E77" s="9"/>
      <c r="F77" s="9"/>
      <c r="G77" s="9"/>
      <c r="H77" s="14"/>
      <c r="I77" s="14"/>
      <c r="J77" s="12"/>
      <c r="K77" s="13"/>
      <c r="L77" s="13"/>
      <c r="M77" s="14"/>
      <c r="N77" s="9" t="str">
        <f aca="false">IF($D77="","",IFERROR(INDEX(Lists!$B$2:$B$12,MATCH($D77,Lists!$A$2:$A$12,0)),""))</f>
        <v/>
      </c>
      <c r="O77" s="10" t="str">
        <f aca="true">IF($J77="","",MAX(0,(IF($S77&lt;&gt;"",$S77,TODAY())-$J77)/365.25))</f>
        <v/>
      </c>
      <c r="P77" s="11" t="str">
        <f aca="false">IF(OR($K77="",$N77="",$N77=0,$M77="Not depreciated"),"",IF($M77="Reducing balance",$K77-($K77*(1-(1/$N77))^MIN($O77,$N77)),MIN(($K77-IF($L77="",0,$L77))/$N77*$O77,$K77-IF($L77="",0,$L77))))</f>
        <v/>
      </c>
      <c r="Q77" s="11" t="str">
        <f aca="false">IF($K77="","",$K77-IF($P77="",0,$P77))</f>
        <v/>
      </c>
      <c r="R77" s="9"/>
      <c r="S77" s="12"/>
      <c r="T77" s="9"/>
      <c r="U77" s="13"/>
      <c r="V77" s="9"/>
    </row>
    <row r="78" customFormat="false" ht="15" hidden="false" customHeight="false" outlineLevel="0" collapsed="false">
      <c r="A78" s="9"/>
      <c r="B78" s="9"/>
      <c r="C78" s="9"/>
      <c r="D78" s="14"/>
      <c r="E78" s="9"/>
      <c r="F78" s="9"/>
      <c r="G78" s="9"/>
      <c r="H78" s="14"/>
      <c r="I78" s="14"/>
      <c r="J78" s="12"/>
      <c r="K78" s="13"/>
      <c r="L78" s="13"/>
      <c r="M78" s="14"/>
      <c r="N78" s="9" t="str">
        <f aca="false">IF($D78="","",IFERROR(INDEX(Lists!$B$2:$B$12,MATCH($D78,Lists!$A$2:$A$12,0)),""))</f>
        <v/>
      </c>
      <c r="O78" s="10" t="str">
        <f aca="true">IF($J78="","",MAX(0,(IF($S78&lt;&gt;"",$S78,TODAY())-$J78)/365.25))</f>
        <v/>
      </c>
      <c r="P78" s="11" t="str">
        <f aca="false">IF(OR($K78="",$N78="",$N78=0,$M78="Not depreciated"),"",IF($M78="Reducing balance",$K78-($K78*(1-(1/$N78))^MIN($O78,$N78)),MIN(($K78-IF($L78="",0,$L78))/$N78*$O78,$K78-IF($L78="",0,$L78))))</f>
        <v/>
      </c>
      <c r="Q78" s="11" t="str">
        <f aca="false">IF($K78="","",$K78-IF($P78="",0,$P78))</f>
        <v/>
      </c>
      <c r="R78" s="9"/>
      <c r="S78" s="12"/>
      <c r="T78" s="9"/>
      <c r="U78" s="13"/>
      <c r="V78" s="9"/>
    </row>
    <row r="79" customFormat="false" ht="15" hidden="false" customHeight="false" outlineLevel="0" collapsed="false">
      <c r="A79" s="9"/>
      <c r="B79" s="9"/>
      <c r="C79" s="9"/>
      <c r="D79" s="14"/>
      <c r="E79" s="9"/>
      <c r="F79" s="9"/>
      <c r="G79" s="9"/>
      <c r="H79" s="14"/>
      <c r="I79" s="14"/>
      <c r="J79" s="12"/>
      <c r="K79" s="13"/>
      <c r="L79" s="13"/>
      <c r="M79" s="14"/>
      <c r="N79" s="9" t="str">
        <f aca="false">IF($D79="","",IFERROR(INDEX(Lists!$B$2:$B$12,MATCH($D79,Lists!$A$2:$A$12,0)),""))</f>
        <v/>
      </c>
      <c r="O79" s="10" t="str">
        <f aca="true">IF($J79="","",MAX(0,(IF($S79&lt;&gt;"",$S79,TODAY())-$J79)/365.25))</f>
        <v/>
      </c>
      <c r="P79" s="11" t="str">
        <f aca="false">IF(OR($K79="",$N79="",$N79=0,$M79="Not depreciated"),"",IF($M79="Reducing balance",$K79-($K79*(1-(1/$N79))^MIN($O79,$N79)),MIN(($K79-IF($L79="",0,$L79))/$N79*$O79,$K79-IF($L79="",0,$L79))))</f>
        <v/>
      </c>
      <c r="Q79" s="11" t="str">
        <f aca="false">IF($K79="","",$K79-IF($P79="",0,$P79))</f>
        <v/>
      </c>
      <c r="R79" s="9"/>
      <c r="S79" s="12"/>
      <c r="T79" s="9"/>
      <c r="U79" s="13"/>
      <c r="V79" s="9"/>
    </row>
    <row r="80" customFormat="false" ht="15" hidden="false" customHeight="false" outlineLevel="0" collapsed="false">
      <c r="A80" s="9"/>
      <c r="B80" s="9"/>
      <c r="C80" s="9"/>
      <c r="D80" s="14"/>
      <c r="E80" s="9"/>
      <c r="F80" s="9"/>
      <c r="G80" s="9"/>
      <c r="H80" s="14"/>
      <c r="I80" s="14"/>
      <c r="J80" s="12"/>
      <c r="K80" s="13"/>
      <c r="L80" s="13"/>
      <c r="M80" s="14"/>
      <c r="N80" s="9" t="str">
        <f aca="false">IF($D80="","",IFERROR(INDEX(Lists!$B$2:$B$12,MATCH($D80,Lists!$A$2:$A$12,0)),""))</f>
        <v/>
      </c>
      <c r="O80" s="10" t="str">
        <f aca="true">IF($J80="","",MAX(0,(IF($S80&lt;&gt;"",$S80,TODAY())-$J80)/365.25))</f>
        <v/>
      </c>
      <c r="P80" s="11" t="str">
        <f aca="false">IF(OR($K80="",$N80="",$N80=0,$M80="Not depreciated"),"",IF($M80="Reducing balance",$K80-($K80*(1-(1/$N80))^MIN($O80,$N80)),MIN(($K80-IF($L80="",0,$L80))/$N80*$O80,$K80-IF($L80="",0,$L80))))</f>
        <v/>
      </c>
      <c r="Q80" s="11" t="str">
        <f aca="false">IF($K80="","",$K80-IF($P80="",0,$P80))</f>
        <v/>
      </c>
      <c r="R80" s="9"/>
      <c r="S80" s="12"/>
      <c r="T80" s="9"/>
      <c r="U80" s="13"/>
      <c r="V80" s="9"/>
    </row>
    <row r="81" customFormat="false" ht="15" hidden="false" customHeight="false" outlineLevel="0" collapsed="false">
      <c r="A81" s="9"/>
      <c r="B81" s="9"/>
      <c r="C81" s="9"/>
      <c r="D81" s="14"/>
      <c r="E81" s="9"/>
      <c r="F81" s="9"/>
      <c r="G81" s="9"/>
      <c r="H81" s="14"/>
      <c r="I81" s="14"/>
      <c r="J81" s="12"/>
      <c r="K81" s="13"/>
      <c r="L81" s="13"/>
      <c r="M81" s="14"/>
      <c r="N81" s="9" t="str">
        <f aca="false">IF($D81="","",IFERROR(INDEX(Lists!$B$2:$B$12,MATCH($D81,Lists!$A$2:$A$12,0)),""))</f>
        <v/>
      </c>
      <c r="O81" s="10" t="str">
        <f aca="true">IF($J81="","",MAX(0,(IF($S81&lt;&gt;"",$S81,TODAY())-$J81)/365.25))</f>
        <v/>
      </c>
      <c r="P81" s="11" t="str">
        <f aca="false">IF(OR($K81="",$N81="",$N81=0,$M81="Not depreciated"),"",IF($M81="Reducing balance",$K81-($K81*(1-(1/$N81))^MIN($O81,$N81)),MIN(($K81-IF($L81="",0,$L81))/$N81*$O81,$K81-IF($L81="",0,$L81))))</f>
        <v/>
      </c>
      <c r="Q81" s="11" t="str">
        <f aca="false">IF($K81="","",$K81-IF($P81="",0,$P81))</f>
        <v/>
      </c>
      <c r="R81" s="9"/>
      <c r="S81" s="12"/>
      <c r="T81" s="9"/>
      <c r="U81" s="13"/>
      <c r="V81" s="9"/>
    </row>
    <row r="82" customFormat="false" ht="15" hidden="false" customHeight="false" outlineLevel="0" collapsed="false">
      <c r="A82" s="9"/>
      <c r="B82" s="9"/>
      <c r="C82" s="9"/>
      <c r="D82" s="14"/>
      <c r="E82" s="9"/>
      <c r="F82" s="9"/>
      <c r="G82" s="9"/>
      <c r="H82" s="14"/>
      <c r="I82" s="14"/>
      <c r="J82" s="12"/>
      <c r="K82" s="13"/>
      <c r="L82" s="13"/>
      <c r="M82" s="14"/>
      <c r="N82" s="9" t="str">
        <f aca="false">IF($D82="","",IFERROR(INDEX(Lists!$B$2:$B$12,MATCH($D82,Lists!$A$2:$A$12,0)),""))</f>
        <v/>
      </c>
      <c r="O82" s="10" t="str">
        <f aca="true">IF($J82="","",MAX(0,(IF($S82&lt;&gt;"",$S82,TODAY())-$J82)/365.25))</f>
        <v/>
      </c>
      <c r="P82" s="11" t="str">
        <f aca="false">IF(OR($K82="",$N82="",$N82=0,$M82="Not depreciated"),"",IF($M82="Reducing balance",$K82-($K82*(1-(1/$N82))^MIN($O82,$N82)),MIN(($K82-IF($L82="",0,$L82))/$N82*$O82,$K82-IF($L82="",0,$L82))))</f>
        <v/>
      </c>
      <c r="Q82" s="11" t="str">
        <f aca="false">IF($K82="","",$K82-IF($P82="",0,$P82))</f>
        <v/>
      </c>
      <c r="R82" s="9"/>
      <c r="S82" s="12"/>
      <c r="T82" s="9"/>
      <c r="U82" s="13"/>
      <c r="V82" s="9"/>
    </row>
    <row r="83" customFormat="false" ht="15" hidden="false" customHeight="false" outlineLevel="0" collapsed="false">
      <c r="A83" s="9"/>
      <c r="B83" s="9"/>
      <c r="C83" s="9"/>
      <c r="D83" s="14"/>
      <c r="E83" s="9"/>
      <c r="F83" s="9"/>
      <c r="G83" s="9"/>
      <c r="H83" s="14"/>
      <c r="I83" s="14"/>
      <c r="J83" s="12"/>
      <c r="K83" s="13"/>
      <c r="L83" s="13"/>
      <c r="M83" s="14"/>
      <c r="N83" s="9" t="str">
        <f aca="false">IF($D83="","",IFERROR(INDEX(Lists!$B$2:$B$12,MATCH($D83,Lists!$A$2:$A$12,0)),""))</f>
        <v/>
      </c>
      <c r="O83" s="10" t="str">
        <f aca="true">IF($J83="","",MAX(0,(IF($S83&lt;&gt;"",$S83,TODAY())-$J83)/365.25))</f>
        <v/>
      </c>
      <c r="P83" s="11" t="str">
        <f aca="false">IF(OR($K83="",$N83="",$N83=0,$M83="Not depreciated"),"",IF($M83="Reducing balance",$K83-($K83*(1-(1/$N83))^MIN($O83,$N83)),MIN(($K83-IF($L83="",0,$L83))/$N83*$O83,$K83-IF($L83="",0,$L83))))</f>
        <v/>
      </c>
      <c r="Q83" s="11" t="str">
        <f aca="false">IF($K83="","",$K83-IF($P83="",0,$P83))</f>
        <v/>
      </c>
      <c r="R83" s="9"/>
      <c r="S83" s="12"/>
      <c r="T83" s="9"/>
      <c r="U83" s="13"/>
      <c r="V83" s="9"/>
    </row>
    <row r="84" customFormat="false" ht="15" hidden="false" customHeight="false" outlineLevel="0" collapsed="false">
      <c r="A84" s="9"/>
      <c r="B84" s="9"/>
      <c r="C84" s="9"/>
      <c r="D84" s="14"/>
      <c r="E84" s="9"/>
      <c r="F84" s="9"/>
      <c r="G84" s="9"/>
      <c r="H84" s="14"/>
      <c r="I84" s="14"/>
      <c r="J84" s="12"/>
      <c r="K84" s="13"/>
      <c r="L84" s="13"/>
      <c r="M84" s="14"/>
      <c r="N84" s="9" t="str">
        <f aca="false">IF($D84="","",IFERROR(INDEX(Lists!$B$2:$B$12,MATCH($D84,Lists!$A$2:$A$12,0)),""))</f>
        <v/>
      </c>
      <c r="O84" s="10" t="str">
        <f aca="true">IF($J84="","",MAX(0,(IF($S84&lt;&gt;"",$S84,TODAY())-$J84)/365.25))</f>
        <v/>
      </c>
      <c r="P84" s="11" t="str">
        <f aca="false">IF(OR($K84="",$N84="",$N84=0,$M84="Not depreciated"),"",IF($M84="Reducing balance",$K84-($K84*(1-(1/$N84))^MIN($O84,$N84)),MIN(($K84-IF($L84="",0,$L84))/$N84*$O84,$K84-IF($L84="",0,$L84))))</f>
        <v/>
      </c>
      <c r="Q84" s="11" t="str">
        <f aca="false">IF($K84="","",$K84-IF($P84="",0,$P84))</f>
        <v/>
      </c>
      <c r="R84" s="9"/>
      <c r="S84" s="12"/>
      <c r="T84" s="9"/>
      <c r="U84" s="13"/>
      <c r="V84" s="9"/>
    </row>
    <row r="85" customFormat="false" ht="15" hidden="false" customHeight="false" outlineLevel="0" collapsed="false">
      <c r="A85" s="9"/>
      <c r="B85" s="9"/>
      <c r="C85" s="9"/>
      <c r="D85" s="14"/>
      <c r="E85" s="9"/>
      <c r="F85" s="9"/>
      <c r="G85" s="9"/>
      <c r="H85" s="14"/>
      <c r="I85" s="14"/>
      <c r="J85" s="12"/>
      <c r="K85" s="13"/>
      <c r="L85" s="13"/>
      <c r="M85" s="14"/>
      <c r="N85" s="9" t="str">
        <f aca="false">IF($D85="","",IFERROR(INDEX(Lists!$B$2:$B$12,MATCH($D85,Lists!$A$2:$A$12,0)),""))</f>
        <v/>
      </c>
      <c r="O85" s="10" t="str">
        <f aca="true">IF($J85="","",MAX(0,(IF($S85&lt;&gt;"",$S85,TODAY())-$J85)/365.25))</f>
        <v/>
      </c>
      <c r="P85" s="11" t="str">
        <f aca="false">IF(OR($K85="",$N85="",$N85=0,$M85="Not depreciated"),"",IF($M85="Reducing balance",$K85-($K85*(1-(1/$N85))^MIN($O85,$N85)),MIN(($K85-IF($L85="",0,$L85))/$N85*$O85,$K85-IF($L85="",0,$L85))))</f>
        <v/>
      </c>
      <c r="Q85" s="11" t="str">
        <f aca="false">IF($K85="","",$K85-IF($P85="",0,$P85))</f>
        <v/>
      </c>
      <c r="R85" s="9"/>
      <c r="S85" s="12"/>
      <c r="T85" s="9"/>
      <c r="U85" s="13"/>
      <c r="V85" s="9"/>
    </row>
    <row r="86" customFormat="false" ht="15" hidden="false" customHeight="false" outlineLevel="0" collapsed="false">
      <c r="A86" s="9"/>
      <c r="B86" s="9"/>
      <c r="C86" s="9"/>
      <c r="D86" s="14"/>
      <c r="E86" s="9"/>
      <c r="F86" s="9"/>
      <c r="G86" s="9"/>
      <c r="H86" s="14"/>
      <c r="I86" s="14"/>
      <c r="J86" s="12"/>
      <c r="K86" s="13"/>
      <c r="L86" s="13"/>
      <c r="M86" s="14"/>
      <c r="N86" s="9" t="str">
        <f aca="false">IF($D86="","",IFERROR(INDEX(Lists!$B$2:$B$12,MATCH($D86,Lists!$A$2:$A$12,0)),""))</f>
        <v/>
      </c>
      <c r="O86" s="10" t="str">
        <f aca="true">IF($J86="","",MAX(0,(IF($S86&lt;&gt;"",$S86,TODAY())-$J86)/365.25))</f>
        <v/>
      </c>
      <c r="P86" s="11" t="str">
        <f aca="false">IF(OR($K86="",$N86="",$N86=0,$M86="Not depreciated"),"",IF($M86="Reducing balance",$K86-($K86*(1-(1/$N86))^MIN($O86,$N86)),MIN(($K86-IF($L86="",0,$L86))/$N86*$O86,$K86-IF($L86="",0,$L86))))</f>
        <v/>
      </c>
      <c r="Q86" s="11" t="str">
        <f aca="false">IF($K86="","",$K86-IF($P86="",0,$P86))</f>
        <v/>
      </c>
      <c r="R86" s="9"/>
      <c r="S86" s="12"/>
      <c r="T86" s="9"/>
      <c r="U86" s="13"/>
      <c r="V86" s="9"/>
    </row>
    <row r="87" customFormat="false" ht="15" hidden="false" customHeight="false" outlineLevel="0" collapsed="false">
      <c r="A87" s="9"/>
      <c r="B87" s="9"/>
      <c r="C87" s="9"/>
      <c r="D87" s="14"/>
      <c r="E87" s="9"/>
      <c r="F87" s="9"/>
      <c r="G87" s="9"/>
      <c r="H87" s="14"/>
      <c r="I87" s="14"/>
      <c r="J87" s="12"/>
      <c r="K87" s="13"/>
      <c r="L87" s="13"/>
      <c r="M87" s="14"/>
      <c r="N87" s="9" t="str">
        <f aca="false">IF($D87="","",IFERROR(INDEX(Lists!$B$2:$B$12,MATCH($D87,Lists!$A$2:$A$12,0)),""))</f>
        <v/>
      </c>
      <c r="O87" s="10" t="str">
        <f aca="true">IF($J87="","",MAX(0,(IF($S87&lt;&gt;"",$S87,TODAY())-$J87)/365.25))</f>
        <v/>
      </c>
      <c r="P87" s="11" t="str">
        <f aca="false">IF(OR($K87="",$N87="",$N87=0,$M87="Not depreciated"),"",IF($M87="Reducing balance",$K87-($K87*(1-(1/$N87))^MIN($O87,$N87)),MIN(($K87-IF($L87="",0,$L87))/$N87*$O87,$K87-IF($L87="",0,$L87))))</f>
        <v/>
      </c>
      <c r="Q87" s="11" t="str">
        <f aca="false">IF($K87="","",$K87-IF($P87="",0,$P87))</f>
        <v/>
      </c>
      <c r="R87" s="9"/>
      <c r="S87" s="12"/>
      <c r="T87" s="9"/>
      <c r="U87" s="13"/>
      <c r="V87" s="9"/>
    </row>
    <row r="88" customFormat="false" ht="15" hidden="false" customHeight="false" outlineLevel="0" collapsed="false">
      <c r="A88" s="9"/>
      <c r="B88" s="9"/>
      <c r="C88" s="9"/>
      <c r="D88" s="14"/>
      <c r="E88" s="9"/>
      <c r="F88" s="9"/>
      <c r="G88" s="9"/>
      <c r="H88" s="14"/>
      <c r="I88" s="14"/>
      <c r="J88" s="12"/>
      <c r="K88" s="13"/>
      <c r="L88" s="13"/>
      <c r="M88" s="14"/>
      <c r="N88" s="9" t="str">
        <f aca="false">IF($D88="","",IFERROR(INDEX(Lists!$B$2:$B$12,MATCH($D88,Lists!$A$2:$A$12,0)),""))</f>
        <v/>
      </c>
      <c r="O88" s="10" t="str">
        <f aca="true">IF($J88="","",MAX(0,(IF($S88&lt;&gt;"",$S88,TODAY())-$J88)/365.25))</f>
        <v/>
      </c>
      <c r="P88" s="11" t="str">
        <f aca="false">IF(OR($K88="",$N88="",$N88=0,$M88="Not depreciated"),"",IF($M88="Reducing balance",$K88-($K88*(1-(1/$N88))^MIN($O88,$N88)),MIN(($K88-IF($L88="",0,$L88))/$N88*$O88,$K88-IF($L88="",0,$L88))))</f>
        <v/>
      </c>
      <c r="Q88" s="11" t="str">
        <f aca="false">IF($K88="","",$K88-IF($P88="",0,$P88))</f>
        <v/>
      </c>
      <c r="R88" s="9"/>
      <c r="S88" s="12"/>
      <c r="T88" s="9"/>
      <c r="U88" s="13"/>
      <c r="V88" s="9"/>
    </row>
    <row r="89" customFormat="false" ht="15" hidden="false" customHeight="false" outlineLevel="0" collapsed="false">
      <c r="A89" s="9"/>
      <c r="B89" s="9"/>
      <c r="C89" s="9"/>
      <c r="D89" s="14"/>
      <c r="E89" s="9"/>
      <c r="F89" s="9"/>
      <c r="G89" s="9"/>
      <c r="H89" s="14"/>
      <c r="I89" s="14"/>
      <c r="J89" s="12"/>
      <c r="K89" s="13"/>
      <c r="L89" s="13"/>
      <c r="M89" s="14"/>
      <c r="N89" s="9" t="str">
        <f aca="false">IF($D89="","",IFERROR(INDEX(Lists!$B$2:$B$12,MATCH($D89,Lists!$A$2:$A$12,0)),""))</f>
        <v/>
      </c>
      <c r="O89" s="10" t="str">
        <f aca="true">IF($J89="","",MAX(0,(IF($S89&lt;&gt;"",$S89,TODAY())-$J89)/365.25))</f>
        <v/>
      </c>
      <c r="P89" s="11" t="str">
        <f aca="false">IF(OR($K89="",$N89="",$N89=0,$M89="Not depreciated"),"",IF($M89="Reducing balance",$K89-($K89*(1-(1/$N89))^MIN($O89,$N89)),MIN(($K89-IF($L89="",0,$L89))/$N89*$O89,$K89-IF($L89="",0,$L89))))</f>
        <v/>
      </c>
      <c r="Q89" s="11" t="str">
        <f aca="false">IF($K89="","",$K89-IF($P89="",0,$P89))</f>
        <v/>
      </c>
      <c r="R89" s="9"/>
      <c r="S89" s="12"/>
      <c r="T89" s="9"/>
      <c r="U89" s="13"/>
      <c r="V89" s="9"/>
    </row>
    <row r="90" customFormat="false" ht="15" hidden="false" customHeight="false" outlineLevel="0" collapsed="false">
      <c r="A90" s="9"/>
      <c r="B90" s="9"/>
      <c r="C90" s="9"/>
      <c r="D90" s="14"/>
      <c r="E90" s="9"/>
      <c r="F90" s="9"/>
      <c r="G90" s="9"/>
      <c r="H90" s="14"/>
      <c r="I90" s="14"/>
      <c r="J90" s="12"/>
      <c r="K90" s="13"/>
      <c r="L90" s="13"/>
      <c r="M90" s="14"/>
      <c r="N90" s="9" t="str">
        <f aca="false">IF($D90="","",IFERROR(INDEX(Lists!$B$2:$B$12,MATCH($D90,Lists!$A$2:$A$12,0)),""))</f>
        <v/>
      </c>
      <c r="O90" s="10" t="str">
        <f aca="true">IF($J90="","",MAX(0,(IF($S90&lt;&gt;"",$S90,TODAY())-$J90)/365.25))</f>
        <v/>
      </c>
      <c r="P90" s="11" t="str">
        <f aca="false">IF(OR($K90="",$N90="",$N90=0,$M90="Not depreciated"),"",IF($M90="Reducing balance",$K90-($K90*(1-(1/$N90))^MIN($O90,$N90)),MIN(($K90-IF($L90="",0,$L90))/$N90*$O90,$K90-IF($L90="",0,$L90))))</f>
        <v/>
      </c>
      <c r="Q90" s="11" t="str">
        <f aca="false">IF($K90="","",$K90-IF($P90="",0,$P90))</f>
        <v/>
      </c>
      <c r="R90" s="9"/>
      <c r="S90" s="12"/>
      <c r="T90" s="9"/>
      <c r="U90" s="13"/>
      <c r="V90" s="9"/>
    </row>
    <row r="91" customFormat="false" ht="15" hidden="false" customHeight="false" outlineLevel="0" collapsed="false">
      <c r="A91" s="9"/>
      <c r="B91" s="9"/>
      <c r="C91" s="9"/>
      <c r="D91" s="14"/>
      <c r="E91" s="9"/>
      <c r="F91" s="9"/>
      <c r="G91" s="9"/>
      <c r="H91" s="14"/>
      <c r="I91" s="14"/>
      <c r="J91" s="12"/>
      <c r="K91" s="13"/>
      <c r="L91" s="13"/>
      <c r="M91" s="14"/>
      <c r="N91" s="9" t="str">
        <f aca="false">IF($D91="","",IFERROR(INDEX(Lists!$B$2:$B$12,MATCH($D91,Lists!$A$2:$A$12,0)),""))</f>
        <v/>
      </c>
      <c r="O91" s="10" t="str">
        <f aca="true">IF($J91="","",MAX(0,(IF($S91&lt;&gt;"",$S91,TODAY())-$J91)/365.25))</f>
        <v/>
      </c>
      <c r="P91" s="11" t="str">
        <f aca="false">IF(OR($K91="",$N91="",$N91=0,$M91="Not depreciated"),"",IF($M91="Reducing balance",$K91-($K91*(1-(1/$N91))^MIN($O91,$N91)),MIN(($K91-IF($L91="",0,$L91))/$N91*$O91,$K91-IF($L91="",0,$L91))))</f>
        <v/>
      </c>
      <c r="Q91" s="11" t="str">
        <f aca="false">IF($K91="","",$K91-IF($P91="",0,$P91))</f>
        <v/>
      </c>
      <c r="R91" s="9"/>
      <c r="S91" s="12"/>
      <c r="T91" s="9"/>
      <c r="U91" s="13"/>
      <c r="V91" s="9"/>
    </row>
    <row r="92" customFormat="false" ht="15" hidden="false" customHeight="false" outlineLevel="0" collapsed="false">
      <c r="A92" s="9"/>
      <c r="B92" s="9"/>
      <c r="C92" s="9"/>
      <c r="D92" s="14"/>
      <c r="E92" s="9"/>
      <c r="F92" s="9"/>
      <c r="G92" s="9"/>
      <c r="H92" s="14"/>
      <c r="I92" s="14"/>
      <c r="J92" s="12"/>
      <c r="K92" s="13"/>
      <c r="L92" s="13"/>
      <c r="M92" s="14"/>
      <c r="N92" s="9" t="str">
        <f aca="false">IF($D92="","",IFERROR(INDEX(Lists!$B$2:$B$12,MATCH($D92,Lists!$A$2:$A$12,0)),""))</f>
        <v/>
      </c>
      <c r="O92" s="10" t="str">
        <f aca="true">IF($J92="","",MAX(0,(IF($S92&lt;&gt;"",$S92,TODAY())-$J92)/365.25))</f>
        <v/>
      </c>
      <c r="P92" s="11" t="str">
        <f aca="false">IF(OR($K92="",$N92="",$N92=0,$M92="Not depreciated"),"",IF($M92="Reducing balance",$K92-($K92*(1-(1/$N92))^MIN($O92,$N92)),MIN(($K92-IF($L92="",0,$L92))/$N92*$O92,$K92-IF($L92="",0,$L92))))</f>
        <v/>
      </c>
      <c r="Q92" s="11" t="str">
        <f aca="false">IF($K92="","",$K92-IF($P92="",0,$P92))</f>
        <v/>
      </c>
      <c r="R92" s="9"/>
      <c r="S92" s="12"/>
      <c r="T92" s="9"/>
      <c r="U92" s="13"/>
      <c r="V92" s="9"/>
    </row>
    <row r="93" customFormat="false" ht="15" hidden="false" customHeight="false" outlineLevel="0" collapsed="false">
      <c r="A93" s="9"/>
      <c r="B93" s="9"/>
      <c r="C93" s="9"/>
      <c r="D93" s="14"/>
      <c r="E93" s="9"/>
      <c r="F93" s="9"/>
      <c r="G93" s="9"/>
      <c r="H93" s="14"/>
      <c r="I93" s="14"/>
      <c r="J93" s="12"/>
      <c r="K93" s="13"/>
      <c r="L93" s="13"/>
      <c r="M93" s="14"/>
      <c r="N93" s="9" t="str">
        <f aca="false">IF($D93="","",IFERROR(INDEX(Lists!$B$2:$B$12,MATCH($D93,Lists!$A$2:$A$12,0)),""))</f>
        <v/>
      </c>
      <c r="O93" s="10" t="str">
        <f aca="true">IF($J93="","",MAX(0,(IF($S93&lt;&gt;"",$S93,TODAY())-$J93)/365.25))</f>
        <v/>
      </c>
      <c r="P93" s="11" t="str">
        <f aca="false">IF(OR($K93="",$N93="",$N93=0,$M93="Not depreciated"),"",IF($M93="Reducing balance",$K93-($K93*(1-(1/$N93))^MIN($O93,$N93)),MIN(($K93-IF($L93="",0,$L93))/$N93*$O93,$K93-IF($L93="",0,$L93))))</f>
        <v/>
      </c>
      <c r="Q93" s="11" t="str">
        <f aca="false">IF($K93="","",$K93-IF($P93="",0,$P93))</f>
        <v/>
      </c>
      <c r="R93" s="9"/>
      <c r="S93" s="12"/>
      <c r="T93" s="9"/>
      <c r="U93" s="13"/>
      <c r="V93" s="9"/>
    </row>
    <row r="94" customFormat="false" ht="15" hidden="false" customHeight="false" outlineLevel="0" collapsed="false">
      <c r="A94" s="9"/>
      <c r="B94" s="9"/>
      <c r="C94" s="9"/>
      <c r="D94" s="14"/>
      <c r="E94" s="9"/>
      <c r="F94" s="9"/>
      <c r="G94" s="9"/>
      <c r="H94" s="14"/>
      <c r="I94" s="14"/>
      <c r="J94" s="12"/>
      <c r="K94" s="13"/>
      <c r="L94" s="13"/>
      <c r="M94" s="14"/>
      <c r="N94" s="9" t="str">
        <f aca="false">IF($D94="","",IFERROR(INDEX(Lists!$B$2:$B$12,MATCH($D94,Lists!$A$2:$A$12,0)),""))</f>
        <v/>
      </c>
      <c r="O94" s="10" t="str">
        <f aca="true">IF($J94="","",MAX(0,(IF($S94&lt;&gt;"",$S94,TODAY())-$J94)/365.25))</f>
        <v/>
      </c>
      <c r="P94" s="11" t="str">
        <f aca="false">IF(OR($K94="",$N94="",$N94=0,$M94="Not depreciated"),"",IF($M94="Reducing balance",$K94-($K94*(1-(1/$N94))^MIN($O94,$N94)),MIN(($K94-IF($L94="",0,$L94))/$N94*$O94,$K94-IF($L94="",0,$L94))))</f>
        <v/>
      </c>
      <c r="Q94" s="11" t="str">
        <f aca="false">IF($K94="","",$K94-IF($P94="",0,$P94))</f>
        <v/>
      </c>
      <c r="R94" s="9"/>
      <c r="S94" s="12"/>
      <c r="T94" s="9"/>
      <c r="U94" s="13"/>
      <c r="V94" s="9"/>
    </row>
    <row r="95" customFormat="false" ht="15" hidden="false" customHeight="false" outlineLevel="0" collapsed="false">
      <c r="A95" s="9"/>
      <c r="B95" s="9"/>
      <c r="C95" s="9"/>
      <c r="D95" s="14"/>
      <c r="E95" s="9"/>
      <c r="F95" s="9"/>
      <c r="G95" s="9"/>
      <c r="H95" s="14"/>
      <c r="I95" s="14"/>
      <c r="J95" s="12"/>
      <c r="K95" s="13"/>
      <c r="L95" s="13"/>
      <c r="M95" s="14"/>
      <c r="N95" s="9" t="str">
        <f aca="false">IF($D95="","",IFERROR(INDEX(Lists!$B$2:$B$12,MATCH($D95,Lists!$A$2:$A$12,0)),""))</f>
        <v/>
      </c>
      <c r="O95" s="10" t="str">
        <f aca="true">IF($J95="","",MAX(0,(IF($S95&lt;&gt;"",$S95,TODAY())-$J95)/365.25))</f>
        <v/>
      </c>
      <c r="P95" s="11" t="str">
        <f aca="false">IF(OR($K95="",$N95="",$N95=0,$M95="Not depreciated"),"",IF($M95="Reducing balance",$K95-($K95*(1-(1/$N95))^MIN($O95,$N95)),MIN(($K95-IF($L95="",0,$L95))/$N95*$O95,$K95-IF($L95="",0,$L95))))</f>
        <v/>
      </c>
      <c r="Q95" s="11" t="str">
        <f aca="false">IF($K95="","",$K95-IF($P95="",0,$P95))</f>
        <v/>
      </c>
      <c r="R95" s="9"/>
      <c r="S95" s="12"/>
      <c r="T95" s="9"/>
      <c r="U95" s="13"/>
      <c r="V95" s="9"/>
    </row>
    <row r="96" customFormat="false" ht="15" hidden="false" customHeight="false" outlineLevel="0" collapsed="false">
      <c r="A96" s="9"/>
      <c r="B96" s="9"/>
      <c r="C96" s="9"/>
      <c r="D96" s="14"/>
      <c r="E96" s="9"/>
      <c r="F96" s="9"/>
      <c r="G96" s="9"/>
      <c r="H96" s="14"/>
      <c r="I96" s="14"/>
      <c r="J96" s="12"/>
      <c r="K96" s="13"/>
      <c r="L96" s="13"/>
      <c r="M96" s="14"/>
      <c r="N96" s="9" t="str">
        <f aca="false">IF($D96="","",IFERROR(INDEX(Lists!$B$2:$B$12,MATCH($D96,Lists!$A$2:$A$12,0)),""))</f>
        <v/>
      </c>
      <c r="O96" s="10" t="str">
        <f aca="true">IF($J96="","",MAX(0,(IF($S96&lt;&gt;"",$S96,TODAY())-$J96)/365.25))</f>
        <v/>
      </c>
      <c r="P96" s="11" t="str">
        <f aca="false">IF(OR($K96="",$N96="",$N96=0,$M96="Not depreciated"),"",IF($M96="Reducing balance",$K96-($K96*(1-(1/$N96))^MIN($O96,$N96)),MIN(($K96-IF($L96="",0,$L96))/$N96*$O96,$K96-IF($L96="",0,$L96))))</f>
        <v/>
      </c>
      <c r="Q96" s="11" t="str">
        <f aca="false">IF($K96="","",$K96-IF($P96="",0,$P96))</f>
        <v/>
      </c>
      <c r="R96" s="9"/>
      <c r="S96" s="12"/>
      <c r="T96" s="9"/>
      <c r="U96" s="13"/>
      <c r="V96" s="9"/>
    </row>
    <row r="97" customFormat="false" ht="15" hidden="false" customHeight="false" outlineLevel="0" collapsed="false">
      <c r="A97" s="9"/>
      <c r="B97" s="9"/>
      <c r="C97" s="9"/>
      <c r="D97" s="14"/>
      <c r="E97" s="9"/>
      <c r="F97" s="9"/>
      <c r="G97" s="9"/>
      <c r="H97" s="14"/>
      <c r="I97" s="14"/>
      <c r="J97" s="12"/>
      <c r="K97" s="13"/>
      <c r="L97" s="13"/>
      <c r="M97" s="14"/>
      <c r="N97" s="9" t="str">
        <f aca="false">IF($D97="","",IFERROR(INDEX(Lists!$B$2:$B$12,MATCH($D97,Lists!$A$2:$A$12,0)),""))</f>
        <v/>
      </c>
      <c r="O97" s="10" t="str">
        <f aca="true">IF($J97="","",MAX(0,(IF($S97&lt;&gt;"",$S97,TODAY())-$J97)/365.25))</f>
        <v/>
      </c>
      <c r="P97" s="11" t="str">
        <f aca="false">IF(OR($K97="",$N97="",$N97=0,$M97="Not depreciated"),"",IF($M97="Reducing balance",$K97-($K97*(1-(1/$N97))^MIN($O97,$N97)),MIN(($K97-IF($L97="",0,$L97))/$N97*$O97,$K97-IF($L97="",0,$L97))))</f>
        <v/>
      </c>
      <c r="Q97" s="11" t="str">
        <f aca="false">IF($K97="","",$K97-IF($P97="",0,$P97))</f>
        <v/>
      </c>
      <c r="R97" s="9"/>
      <c r="S97" s="12"/>
      <c r="T97" s="9"/>
      <c r="U97" s="13"/>
      <c r="V97" s="9"/>
    </row>
    <row r="98" customFormat="false" ht="15" hidden="false" customHeight="false" outlineLevel="0" collapsed="false">
      <c r="A98" s="9"/>
      <c r="B98" s="9"/>
      <c r="C98" s="9"/>
      <c r="D98" s="14"/>
      <c r="E98" s="9"/>
      <c r="F98" s="9"/>
      <c r="G98" s="9"/>
      <c r="H98" s="14"/>
      <c r="I98" s="14"/>
      <c r="J98" s="12"/>
      <c r="K98" s="13"/>
      <c r="L98" s="13"/>
      <c r="M98" s="14"/>
      <c r="N98" s="9" t="str">
        <f aca="false">IF($D98="","",IFERROR(INDEX(Lists!$B$2:$B$12,MATCH($D98,Lists!$A$2:$A$12,0)),""))</f>
        <v/>
      </c>
      <c r="O98" s="10" t="str">
        <f aca="true">IF($J98="","",MAX(0,(IF($S98&lt;&gt;"",$S98,TODAY())-$J98)/365.25))</f>
        <v/>
      </c>
      <c r="P98" s="11" t="str">
        <f aca="false">IF(OR($K98="",$N98="",$N98=0,$M98="Not depreciated"),"",IF($M98="Reducing balance",$K98-($K98*(1-(1/$N98))^MIN($O98,$N98)),MIN(($K98-IF($L98="",0,$L98))/$N98*$O98,$K98-IF($L98="",0,$L98))))</f>
        <v/>
      </c>
      <c r="Q98" s="11" t="str">
        <f aca="false">IF($K98="","",$K98-IF($P98="",0,$P98))</f>
        <v/>
      </c>
      <c r="R98" s="9"/>
      <c r="S98" s="12"/>
      <c r="T98" s="9"/>
      <c r="U98" s="13"/>
      <c r="V98" s="9"/>
    </row>
    <row r="99" customFormat="false" ht="15" hidden="false" customHeight="false" outlineLevel="0" collapsed="false">
      <c r="A99" s="9"/>
      <c r="B99" s="9"/>
      <c r="C99" s="9"/>
      <c r="D99" s="14"/>
      <c r="E99" s="9"/>
      <c r="F99" s="9"/>
      <c r="G99" s="9"/>
      <c r="H99" s="14"/>
      <c r="I99" s="14"/>
      <c r="J99" s="12"/>
      <c r="K99" s="13"/>
      <c r="L99" s="13"/>
      <c r="M99" s="14"/>
      <c r="N99" s="9" t="str">
        <f aca="false">IF($D99="","",IFERROR(INDEX(Lists!$B$2:$B$12,MATCH($D99,Lists!$A$2:$A$12,0)),""))</f>
        <v/>
      </c>
      <c r="O99" s="10" t="str">
        <f aca="true">IF($J99="","",MAX(0,(IF($S99&lt;&gt;"",$S99,TODAY())-$J99)/365.25))</f>
        <v/>
      </c>
      <c r="P99" s="11" t="str">
        <f aca="false">IF(OR($K99="",$N99="",$N99=0,$M99="Not depreciated"),"",IF($M99="Reducing balance",$K99-($K99*(1-(1/$N99))^MIN($O99,$N99)),MIN(($K99-IF($L99="",0,$L99))/$N99*$O99,$K99-IF($L99="",0,$L99))))</f>
        <v/>
      </c>
      <c r="Q99" s="11" t="str">
        <f aca="false">IF($K99="","",$K99-IF($P99="",0,$P99))</f>
        <v/>
      </c>
      <c r="R99" s="9"/>
      <c r="S99" s="12"/>
      <c r="T99" s="9"/>
      <c r="U99" s="13"/>
      <c r="V99" s="9"/>
    </row>
    <row r="100" customFormat="false" ht="15" hidden="false" customHeight="false" outlineLevel="0" collapsed="false">
      <c r="A100" s="9"/>
      <c r="B100" s="9"/>
      <c r="C100" s="9"/>
      <c r="D100" s="14"/>
      <c r="E100" s="9"/>
      <c r="F100" s="9"/>
      <c r="G100" s="9"/>
      <c r="H100" s="14"/>
      <c r="I100" s="14"/>
      <c r="J100" s="12"/>
      <c r="K100" s="13"/>
      <c r="L100" s="13"/>
      <c r="M100" s="14"/>
      <c r="N100" s="9" t="str">
        <f aca="false">IF($D100="","",IFERROR(INDEX(Lists!$B$2:$B$12,MATCH($D100,Lists!$A$2:$A$12,0)),""))</f>
        <v/>
      </c>
      <c r="O100" s="10" t="str">
        <f aca="true">IF($J100="","",MAX(0,(IF($S100&lt;&gt;"",$S100,TODAY())-$J100)/365.25))</f>
        <v/>
      </c>
      <c r="P100" s="11" t="str">
        <f aca="false">IF(OR($K100="",$N100="",$N100=0,$M100="Not depreciated"),"",IF($M100="Reducing balance",$K100-($K100*(1-(1/$N100))^MIN($O100,$N100)),MIN(($K100-IF($L100="",0,$L100))/$N100*$O100,$K100-IF($L100="",0,$L100))))</f>
        <v/>
      </c>
      <c r="Q100" s="11" t="str">
        <f aca="false">IF($K100="","",$K100-IF($P100="",0,$P100))</f>
        <v/>
      </c>
      <c r="R100" s="9"/>
      <c r="S100" s="12"/>
      <c r="T100" s="9"/>
      <c r="U100" s="13"/>
      <c r="V100" s="9"/>
    </row>
    <row r="101" customFormat="false" ht="15" hidden="false" customHeight="false" outlineLevel="0" collapsed="false">
      <c r="A101" s="9"/>
      <c r="B101" s="9"/>
      <c r="C101" s="9"/>
      <c r="D101" s="14"/>
      <c r="E101" s="9"/>
      <c r="F101" s="9"/>
      <c r="G101" s="9"/>
      <c r="H101" s="14"/>
      <c r="I101" s="14"/>
      <c r="J101" s="12"/>
      <c r="K101" s="13"/>
      <c r="L101" s="13"/>
      <c r="M101" s="14"/>
      <c r="N101" s="9" t="str">
        <f aca="false">IF($D101="","",IFERROR(INDEX(Lists!$B$2:$B$12,MATCH($D101,Lists!$A$2:$A$12,0)),""))</f>
        <v/>
      </c>
      <c r="O101" s="10" t="str">
        <f aca="true">IF($J101="","",MAX(0,(IF($S101&lt;&gt;"",$S101,TODAY())-$J101)/365.25))</f>
        <v/>
      </c>
      <c r="P101" s="11" t="str">
        <f aca="false">IF(OR($K101="",$N101="",$N101=0,$M101="Not depreciated"),"",IF($M101="Reducing balance",$K101-($K101*(1-(1/$N101))^MIN($O101,$N101)),MIN(($K101-IF($L101="",0,$L101))/$N101*$O101,$K101-IF($L101="",0,$L101))))</f>
        <v/>
      </c>
      <c r="Q101" s="11" t="str">
        <f aca="false">IF($K101="","",$K101-IF($P101="",0,$P101))</f>
        <v/>
      </c>
      <c r="R101" s="9"/>
      <c r="S101" s="12"/>
      <c r="T101" s="9"/>
      <c r="U101" s="13"/>
      <c r="V101" s="9"/>
    </row>
    <row r="102" customFormat="false" ht="15" hidden="false" customHeight="false" outlineLevel="0" collapsed="false">
      <c r="A102" s="9"/>
      <c r="B102" s="9"/>
      <c r="C102" s="9"/>
      <c r="D102" s="14"/>
      <c r="E102" s="9"/>
      <c r="F102" s="9"/>
      <c r="G102" s="9"/>
      <c r="H102" s="14"/>
      <c r="I102" s="14"/>
      <c r="J102" s="12"/>
      <c r="K102" s="13"/>
      <c r="L102" s="13"/>
      <c r="M102" s="14"/>
      <c r="N102" s="9" t="str">
        <f aca="false">IF($D102="","",IFERROR(INDEX(Lists!$B$2:$B$12,MATCH($D102,Lists!$A$2:$A$12,0)),""))</f>
        <v/>
      </c>
      <c r="O102" s="10" t="str">
        <f aca="true">IF($J102="","",MAX(0,(IF($S102&lt;&gt;"",$S102,TODAY())-$J102)/365.25))</f>
        <v/>
      </c>
      <c r="P102" s="11" t="str">
        <f aca="false">IF(OR($K102="",$N102="",$N102=0,$M102="Not depreciated"),"",IF($M102="Reducing balance",$K102-($K102*(1-(1/$N102))^MIN($O102,$N102)),MIN(($K102-IF($L102="",0,$L102))/$N102*$O102,$K102-IF($L102="",0,$L102))))</f>
        <v/>
      </c>
      <c r="Q102" s="11" t="str">
        <f aca="false">IF($K102="","",$K102-IF($P102="",0,$P102))</f>
        <v/>
      </c>
      <c r="R102" s="9"/>
      <c r="S102" s="12"/>
      <c r="T102" s="9"/>
      <c r="U102" s="13"/>
      <c r="V102" s="9"/>
    </row>
    <row r="103" customFormat="false" ht="15" hidden="false" customHeight="false" outlineLevel="0" collapsed="false">
      <c r="A103" s="9"/>
      <c r="B103" s="9"/>
      <c r="C103" s="9"/>
      <c r="D103" s="14"/>
      <c r="E103" s="9"/>
      <c r="F103" s="9"/>
      <c r="G103" s="9"/>
      <c r="H103" s="14"/>
      <c r="I103" s="14"/>
      <c r="J103" s="12"/>
      <c r="K103" s="13"/>
      <c r="L103" s="13"/>
      <c r="M103" s="14"/>
      <c r="N103" s="9" t="str">
        <f aca="false">IF($D103="","",IFERROR(INDEX(Lists!$B$2:$B$12,MATCH($D103,Lists!$A$2:$A$12,0)),""))</f>
        <v/>
      </c>
      <c r="O103" s="10" t="str">
        <f aca="true">IF($J103="","",MAX(0,(IF($S103&lt;&gt;"",$S103,TODAY())-$J103)/365.25))</f>
        <v/>
      </c>
      <c r="P103" s="11" t="str">
        <f aca="false">IF(OR($K103="",$N103="",$N103=0,$M103="Not depreciated"),"",IF($M103="Reducing balance",$K103-($K103*(1-(1/$N103))^MIN($O103,$N103)),MIN(($K103-IF($L103="",0,$L103))/$N103*$O103,$K103-IF($L103="",0,$L103))))</f>
        <v/>
      </c>
      <c r="Q103" s="11" t="str">
        <f aca="false">IF($K103="","",$K103-IF($P103="",0,$P103))</f>
        <v/>
      </c>
      <c r="R103" s="9"/>
      <c r="S103" s="12"/>
      <c r="T103" s="9"/>
      <c r="U103" s="13"/>
      <c r="V103" s="9"/>
    </row>
    <row r="104" customFormat="false" ht="15" hidden="false" customHeight="false" outlineLevel="0" collapsed="false">
      <c r="A104" s="9"/>
      <c r="B104" s="9"/>
      <c r="C104" s="9"/>
      <c r="D104" s="14"/>
      <c r="E104" s="9"/>
      <c r="F104" s="9"/>
      <c r="G104" s="9"/>
      <c r="H104" s="14"/>
      <c r="I104" s="14"/>
      <c r="J104" s="12"/>
      <c r="K104" s="13"/>
      <c r="L104" s="13"/>
      <c r="M104" s="14"/>
      <c r="N104" s="9" t="str">
        <f aca="false">IF($D104="","",IFERROR(INDEX(Lists!$B$2:$B$12,MATCH($D104,Lists!$A$2:$A$12,0)),""))</f>
        <v/>
      </c>
      <c r="O104" s="10" t="str">
        <f aca="true">IF($J104="","",MAX(0,(IF($S104&lt;&gt;"",$S104,TODAY())-$J104)/365.25))</f>
        <v/>
      </c>
      <c r="P104" s="11" t="str">
        <f aca="false">IF(OR($K104="",$N104="",$N104=0,$M104="Not depreciated"),"",IF($M104="Reducing balance",$K104-($K104*(1-(1/$N104))^MIN($O104,$N104)),MIN(($K104-IF($L104="",0,$L104))/$N104*$O104,$K104-IF($L104="",0,$L104))))</f>
        <v/>
      </c>
      <c r="Q104" s="11" t="str">
        <f aca="false">IF($K104="","",$K104-IF($P104="",0,$P104))</f>
        <v/>
      </c>
      <c r="R104" s="9"/>
      <c r="S104" s="12"/>
      <c r="T104" s="9"/>
      <c r="U104" s="13"/>
      <c r="V104" s="9"/>
    </row>
    <row r="105" customFormat="false" ht="15" hidden="false" customHeight="false" outlineLevel="0" collapsed="false">
      <c r="A105" s="9"/>
      <c r="B105" s="9"/>
      <c r="C105" s="9"/>
      <c r="D105" s="14"/>
      <c r="E105" s="9"/>
      <c r="F105" s="9"/>
      <c r="G105" s="9"/>
      <c r="H105" s="14"/>
      <c r="I105" s="14"/>
      <c r="J105" s="12"/>
      <c r="K105" s="13"/>
      <c r="L105" s="13"/>
      <c r="M105" s="14"/>
      <c r="N105" s="9" t="str">
        <f aca="false">IF($D105="","",IFERROR(INDEX(Lists!$B$2:$B$12,MATCH($D105,Lists!$A$2:$A$12,0)),""))</f>
        <v/>
      </c>
      <c r="O105" s="10" t="str">
        <f aca="true">IF($J105="","",MAX(0,(IF($S105&lt;&gt;"",$S105,TODAY())-$J105)/365.25))</f>
        <v/>
      </c>
      <c r="P105" s="11" t="str">
        <f aca="false">IF(OR($K105="",$N105="",$N105=0,$M105="Not depreciated"),"",IF($M105="Reducing balance",$K105-($K105*(1-(1/$N105))^MIN($O105,$N105)),MIN(($K105-IF($L105="",0,$L105))/$N105*$O105,$K105-IF($L105="",0,$L105))))</f>
        <v/>
      </c>
      <c r="Q105" s="11" t="str">
        <f aca="false">IF($K105="","",$K105-IF($P105="",0,$P105))</f>
        <v/>
      </c>
      <c r="R105" s="9"/>
      <c r="S105" s="12"/>
      <c r="T105" s="9"/>
      <c r="U105" s="13"/>
      <c r="V105" s="9"/>
    </row>
    <row r="106" customFormat="false" ht="15" hidden="false" customHeight="false" outlineLevel="0" collapsed="false">
      <c r="A106" s="9"/>
      <c r="B106" s="9"/>
      <c r="C106" s="9"/>
      <c r="D106" s="14"/>
      <c r="E106" s="9"/>
      <c r="F106" s="9"/>
      <c r="G106" s="9"/>
      <c r="H106" s="14"/>
      <c r="I106" s="14"/>
      <c r="J106" s="12"/>
      <c r="K106" s="13"/>
      <c r="L106" s="13"/>
      <c r="M106" s="14"/>
      <c r="N106" s="9" t="str">
        <f aca="false">IF($D106="","",IFERROR(INDEX(Lists!$B$2:$B$12,MATCH($D106,Lists!$A$2:$A$12,0)),""))</f>
        <v/>
      </c>
      <c r="O106" s="10" t="str">
        <f aca="true">IF($J106="","",MAX(0,(IF($S106&lt;&gt;"",$S106,TODAY())-$J106)/365.25))</f>
        <v/>
      </c>
      <c r="P106" s="11" t="str">
        <f aca="false">IF(OR($K106="",$N106="",$N106=0,$M106="Not depreciated"),"",IF($M106="Reducing balance",$K106-($K106*(1-(1/$N106))^MIN($O106,$N106)),MIN(($K106-IF($L106="",0,$L106))/$N106*$O106,$K106-IF($L106="",0,$L106))))</f>
        <v/>
      </c>
      <c r="Q106" s="11" t="str">
        <f aca="false">IF($K106="","",$K106-IF($P106="",0,$P106))</f>
        <v/>
      </c>
      <c r="R106" s="9"/>
      <c r="S106" s="12"/>
      <c r="T106" s="9"/>
      <c r="U106" s="13"/>
      <c r="V106" s="9"/>
    </row>
    <row r="107" customFormat="false" ht="15" hidden="false" customHeight="false" outlineLevel="0" collapsed="false">
      <c r="A107" s="9"/>
      <c r="B107" s="9"/>
      <c r="C107" s="9"/>
      <c r="D107" s="14"/>
      <c r="E107" s="9"/>
      <c r="F107" s="9"/>
      <c r="G107" s="9"/>
      <c r="H107" s="14"/>
      <c r="I107" s="14"/>
      <c r="J107" s="12"/>
      <c r="K107" s="13"/>
      <c r="L107" s="13"/>
      <c r="M107" s="14"/>
      <c r="N107" s="9" t="str">
        <f aca="false">IF($D107="","",IFERROR(INDEX(Lists!$B$2:$B$12,MATCH($D107,Lists!$A$2:$A$12,0)),""))</f>
        <v/>
      </c>
      <c r="O107" s="10" t="str">
        <f aca="true">IF($J107="","",MAX(0,(IF($S107&lt;&gt;"",$S107,TODAY())-$J107)/365.25))</f>
        <v/>
      </c>
      <c r="P107" s="11" t="str">
        <f aca="false">IF(OR($K107="",$N107="",$N107=0,$M107="Not depreciated"),"",IF($M107="Reducing balance",$K107-($K107*(1-(1/$N107))^MIN($O107,$N107)),MIN(($K107-IF($L107="",0,$L107))/$N107*$O107,$K107-IF($L107="",0,$L107))))</f>
        <v/>
      </c>
      <c r="Q107" s="11" t="str">
        <f aca="false">IF($K107="","",$K107-IF($P107="",0,$P107))</f>
        <v/>
      </c>
      <c r="R107" s="9"/>
      <c r="S107" s="12"/>
      <c r="T107" s="9"/>
      <c r="U107" s="13"/>
      <c r="V107" s="9"/>
    </row>
    <row r="108" customFormat="false" ht="15" hidden="false" customHeight="false" outlineLevel="0" collapsed="false">
      <c r="A108" s="9"/>
      <c r="B108" s="9"/>
      <c r="C108" s="9"/>
      <c r="D108" s="14"/>
      <c r="E108" s="9"/>
      <c r="F108" s="9"/>
      <c r="G108" s="9"/>
      <c r="H108" s="14"/>
      <c r="I108" s="14"/>
      <c r="J108" s="12"/>
      <c r="K108" s="13"/>
      <c r="L108" s="13"/>
      <c r="M108" s="14"/>
      <c r="N108" s="9" t="str">
        <f aca="false">IF($D108="","",IFERROR(INDEX(Lists!$B$2:$B$12,MATCH($D108,Lists!$A$2:$A$12,0)),""))</f>
        <v/>
      </c>
      <c r="O108" s="10" t="str">
        <f aca="true">IF($J108="","",MAX(0,(IF($S108&lt;&gt;"",$S108,TODAY())-$J108)/365.25))</f>
        <v/>
      </c>
      <c r="P108" s="11" t="str">
        <f aca="false">IF(OR($K108="",$N108="",$N108=0,$M108="Not depreciated"),"",IF($M108="Reducing balance",$K108-($K108*(1-(1/$N108))^MIN($O108,$N108)),MIN(($K108-IF($L108="",0,$L108))/$N108*$O108,$K108-IF($L108="",0,$L108))))</f>
        <v/>
      </c>
      <c r="Q108" s="11" t="str">
        <f aca="false">IF($K108="","",$K108-IF($P108="",0,$P108))</f>
        <v/>
      </c>
      <c r="R108" s="9"/>
      <c r="S108" s="12"/>
      <c r="T108" s="9"/>
      <c r="U108" s="13"/>
      <c r="V108" s="9"/>
    </row>
    <row r="109" customFormat="false" ht="15" hidden="false" customHeight="false" outlineLevel="0" collapsed="false">
      <c r="A109" s="9"/>
      <c r="B109" s="9"/>
      <c r="C109" s="9"/>
      <c r="D109" s="14"/>
      <c r="E109" s="9"/>
      <c r="F109" s="9"/>
      <c r="G109" s="9"/>
      <c r="H109" s="14"/>
      <c r="I109" s="14"/>
      <c r="J109" s="12"/>
      <c r="K109" s="13"/>
      <c r="L109" s="13"/>
      <c r="M109" s="14"/>
      <c r="N109" s="9" t="str">
        <f aca="false">IF($D109="","",IFERROR(INDEX(Lists!$B$2:$B$12,MATCH($D109,Lists!$A$2:$A$12,0)),""))</f>
        <v/>
      </c>
      <c r="O109" s="10" t="str">
        <f aca="true">IF($J109="","",MAX(0,(IF($S109&lt;&gt;"",$S109,TODAY())-$J109)/365.25))</f>
        <v/>
      </c>
      <c r="P109" s="11" t="str">
        <f aca="false">IF(OR($K109="",$N109="",$N109=0,$M109="Not depreciated"),"",IF($M109="Reducing balance",$K109-($K109*(1-(1/$N109))^MIN($O109,$N109)),MIN(($K109-IF($L109="",0,$L109))/$N109*$O109,$K109-IF($L109="",0,$L109))))</f>
        <v/>
      </c>
      <c r="Q109" s="11" t="str">
        <f aca="false">IF($K109="","",$K109-IF($P109="",0,$P109))</f>
        <v/>
      </c>
      <c r="R109" s="9"/>
      <c r="S109" s="12"/>
      <c r="T109" s="9"/>
      <c r="U109" s="13"/>
      <c r="V109" s="9"/>
    </row>
    <row r="110" customFormat="false" ht="15" hidden="false" customHeight="false" outlineLevel="0" collapsed="false">
      <c r="A110" s="9"/>
      <c r="B110" s="9"/>
      <c r="C110" s="9"/>
      <c r="D110" s="14"/>
      <c r="E110" s="9"/>
      <c r="F110" s="9"/>
      <c r="G110" s="9"/>
      <c r="H110" s="14"/>
      <c r="I110" s="14"/>
      <c r="J110" s="12"/>
      <c r="K110" s="13"/>
      <c r="L110" s="13"/>
      <c r="M110" s="14"/>
      <c r="N110" s="9" t="str">
        <f aca="false">IF($D110="","",IFERROR(INDEX(Lists!$B$2:$B$12,MATCH($D110,Lists!$A$2:$A$12,0)),""))</f>
        <v/>
      </c>
      <c r="O110" s="10" t="str">
        <f aca="true">IF($J110="","",MAX(0,(IF($S110&lt;&gt;"",$S110,TODAY())-$J110)/365.25))</f>
        <v/>
      </c>
      <c r="P110" s="11" t="str">
        <f aca="false">IF(OR($K110="",$N110="",$N110=0,$M110="Not depreciated"),"",IF($M110="Reducing balance",$K110-($K110*(1-(1/$N110))^MIN($O110,$N110)),MIN(($K110-IF($L110="",0,$L110))/$N110*$O110,$K110-IF($L110="",0,$L110))))</f>
        <v/>
      </c>
      <c r="Q110" s="11" t="str">
        <f aca="false">IF($K110="","",$K110-IF($P110="",0,$P110))</f>
        <v/>
      </c>
      <c r="R110" s="9"/>
      <c r="S110" s="12"/>
      <c r="T110" s="9"/>
      <c r="U110" s="13"/>
      <c r="V110" s="9"/>
    </row>
    <row r="111" customFormat="false" ht="15" hidden="false" customHeight="false" outlineLevel="0" collapsed="false">
      <c r="A111" s="9"/>
      <c r="B111" s="9"/>
      <c r="C111" s="9"/>
      <c r="D111" s="14"/>
      <c r="E111" s="9"/>
      <c r="F111" s="9"/>
      <c r="G111" s="9"/>
      <c r="H111" s="14"/>
      <c r="I111" s="14"/>
      <c r="J111" s="12"/>
      <c r="K111" s="13"/>
      <c r="L111" s="13"/>
      <c r="M111" s="14"/>
      <c r="N111" s="9" t="str">
        <f aca="false">IF($D111="","",IFERROR(INDEX(Lists!$B$2:$B$12,MATCH($D111,Lists!$A$2:$A$12,0)),""))</f>
        <v/>
      </c>
      <c r="O111" s="10" t="str">
        <f aca="true">IF($J111="","",MAX(0,(IF($S111&lt;&gt;"",$S111,TODAY())-$J111)/365.25))</f>
        <v/>
      </c>
      <c r="P111" s="11" t="str">
        <f aca="false">IF(OR($K111="",$N111="",$N111=0,$M111="Not depreciated"),"",IF($M111="Reducing balance",$K111-($K111*(1-(1/$N111))^MIN($O111,$N111)),MIN(($K111-IF($L111="",0,$L111))/$N111*$O111,$K111-IF($L111="",0,$L111))))</f>
        <v/>
      </c>
      <c r="Q111" s="11" t="str">
        <f aca="false">IF($K111="","",$K111-IF($P111="",0,$P111))</f>
        <v/>
      </c>
      <c r="R111" s="9"/>
      <c r="S111" s="12"/>
      <c r="T111" s="9"/>
      <c r="U111" s="13"/>
      <c r="V111" s="9"/>
    </row>
    <row r="112" customFormat="false" ht="15" hidden="false" customHeight="false" outlineLevel="0" collapsed="false">
      <c r="A112" s="9"/>
      <c r="B112" s="9"/>
      <c r="C112" s="9"/>
      <c r="D112" s="14"/>
      <c r="E112" s="9"/>
      <c r="F112" s="9"/>
      <c r="G112" s="9"/>
      <c r="H112" s="14"/>
      <c r="I112" s="14"/>
      <c r="J112" s="12"/>
      <c r="K112" s="13"/>
      <c r="L112" s="13"/>
      <c r="M112" s="14"/>
      <c r="N112" s="9" t="str">
        <f aca="false">IF($D112="","",IFERROR(INDEX(Lists!$B$2:$B$12,MATCH($D112,Lists!$A$2:$A$12,0)),""))</f>
        <v/>
      </c>
      <c r="O112" s="10" t="str">
        <f aca="true">IF($J112="","",MAX(0,(IF($S112&lt;&gt;"",$S112,TODAY())-$J112)/365.25))</f>
        <v/>
      </c>
      <c r="P112" s="11" t="str">
        <f aca="false">IF(OR($K112="",$N112="",$N112=0,$M112="Not depreciated"),"",IF($M112="Reducing balance",$K112-($K112*(1-(1/$N112))^MIN($O112,$N112)),MIN(($K112-IF($L112="",0,$L112))/$N112*$O112,$K112-IF($L112="",0,$L112))))</f>
        <v/>
      </c>
      <c r="Q112" s="11" t="str">
        <f aca="false">IF($K112="","",$K112-IF($P112="",0,$P112))</f>
        <v/>
      </c>
      <c r="R112" s="9"/>
      <c r="S112" s="12"/>
      <c r="T112" s="9"/>
      <c r="U112" s="13"/>
      <c r="V112" s="9"/>
    </row>
    <row r="113" customFormat="false" ht="15" hidden="false" customHeight="false" outlineLevel="0" collapsed="false">
      <c r="A113" s="9"/>
      <c r="B113" s="9"/>
      <c r="C113" s="9"/>
      <c r="D113" s="14"/>
      <c r="E113" s="9"/>
      <c r="F113" s="9"/>
      <c r="G113" s="9"/>
      <c r="H113" s="14"/>
      <c r="I113" s="14"/>
      <c r="J113" s="12"/>
      <c r="K113" s="13"/>
      <c r="L113" s="13"/>
      <c r="M113" s="14"/>
      <c r="N113" s="9" t="str">
        <f aca="false">IF($D113="","",IFERROR(INDEX(Lists!$B$2:$B$12,MATCH($D113,Lists!$A$2:$A$12,0)),""))</f>
        <v/>
      </c>
      <c r="O113" s="10" t="str">
        <f aca="true">IF($J113="","",MAX(0,(IF($S113&lt;&gt;"",$S113,TODAY())-$J113)/365.25))</f>
        <v/>
      </c>
      <c r="P113" s="11" t="str">
        <f aca="false">IF(OR($K113="",$N113="",$N113=0,$M113="Not depreciated"),"",IF($M113="Reducing balance",$K113-($K113*(1-(1/$N113))^MIN($O113,$N113)),MIN(($K113-IF($L113="",0,$L113))/$N113*$O113,$K113-IF($L113="",0,$L113))))</f>
        <v/>
      </c>
      <c r="Q113" s="11" t="str">
        <f aca="false">IF($K113="","",$K113-IF($P113="",0,$P113))</f>
        <v/>
      </c>
      <c r="R113" s="9"/>
      <c r="S113" s="12"/>
      <c r="T113" s="9"/>
      <c r="U113" s="13"/>
      <c r="V113" s="9"/>
    </row>
    <row r="114" customFormat="false" ht="15" hidden="false" customHeight="false" outlineLevel="0" collapsed="false">
      <c r="A114" s="9"/>
      <c r="B114" s="9"/>
      <c r="C114" s="9"/>
      <c r="D114" s="14"/>
      <c r="E114" s="9"/>
      <c r="F114" s="9"/>
      <c r="G114" s="9"/>
      <c r="H114" s="14"/>
      <c r="I114" s="14"/>
      <c r="J114" s="12"/>
      <c r="K114" s="13"/>
      <c r="L114" s="13"/>
      <c r="M114" s="14"/>
      <c r="N114" s="9" t="str">
        <f aca="false">IF($D114="","",IFERROR(INDEX(Lists!$B$2:$B$12,MATCH($D114,Lists!$A$2:$A$12,0)),""))</f>
        <v/>
      </c>
      <c r="O114" s="10" t="str">
        <f aca="true">IF($J114="","",MAX(0,(IF($S114&lt;&gt;"",$S114,TODAY())-$J114)/365.25))</f>
        <v/>
      </c>
      <c r="P114" s="11" t="str">
        <f aca="false">IF(OR($K114="",$N114="",$N114=0,$M114="Not depreciated"),"",IF($M114="Reducing balance",$K114-($K114*(1-(1/$N114))^MIN($O114,$N114)),MIN(($K114-IF($L114="",0,$L114))/$N114*$O114,$K114-IF($L114="",0,$L114))))</f>
        <v/>
      </c>
      <c r="Q114" s="11" t="str">
        <f aca="false">IF($K114="","",$K114-IF($P114="",0,$P114))</f>
        <v/>
      </c>
      <c r="R114" s="9"/>
      <c r="S114" s="12"/>
      <c r="T114" s="9"/>
      <c r="U114" s="13"/>
      <c r="V114" s="9"/>
    </row>
    <row r="115" customFormat="false" ht="15" hidden="false" customHeight="false" outlineLevel="0" collapsed="false">
      <c r="A115" s="9"/>
      <c r="B115" s="9"/>
      <c r="C115" s="9"/>
      <c r="D115" s="14"/>
      <c r="E115" s="9"/>
      <c r="F115" s="9"/>
      <c r="G115" s="9"/>
      <c r="H115" s="14"/>
      <c r="I115" s="14"/>
      <c r="J115" s="12"/>
      <c r="K115" s="13"/>
      <c r="L115" s="13"/>
      <c r="M115" s="14"/>
      <c r="N115" s="9" t="str">
        <f aca="false">IF($D115="","",IFERROR(INDEX(Lists!$B$2:$B$12,MATCH($D115,Lists!$A$2:$A$12,0)),""))</f>
        <v/>
      </c>
      <c r="O115" s="10" t="str">
        <f aca="true">IF($J115="","",MAX(0,(IF($S115&lt;&gt;"",$S115,TODAY())-$J115)/365.25))</f>
        <v/>
      </c>
      <c r="P115" s="11" t="str">
        <f aca="false">IF(OR($K115="",$N115="",$N115=0,$M115="Not depreciated"),"",IF($M115="Reducing balance",$K115-($K115*(1-(1/$N115))^MIN($O115,$N115)),MIN(($K115-IF($L115="",0,$L115))/$N115*$O115,$K115-IF($L115="",0,$L115))))</f>
        <v/>
      </c>
      <c r="Q115" s="11" t="str">
        <f aca="false">IF($K115="","",$K115-IF($P115="",0,$P115))</f>
        <v/>
      </c>
      <c r="R115" s="9"/>
      <c r="S115" s="12"/>
      <c r="T115" s="9"/>
      <c r="U115" s="13"/>
      <c r="V115" s="9"/>
    </row>
    <row r="116" customFormat="false" ht="15" hidden="false" customHeight="false" outlineLevel="0" collapsed="false">
      <c r="A116" s="9"/>
      <c r="B116" s="9"/>
      <c r="C116" s="9"/>
      <c r="D116" s="14"/>
      <c r="E116" s="9"/>
      <c r="F116" s="9"/>
      <c r="G116" s="9"/>
      <c r="H116" s="14"/>
      <c r="I116" s="14"/>
      <c r="J116" s="12"/>
      <c r="K116" s="13"/>
      <c r="L116" s="13"/>
      <c r="M116" s="14"/>
      <c r="N116" s="9" t="str">
        <f aca="false">IF($D116="","",IFERROR(INDEX(Lists!$B$2:$B$12,MATCH($D116,Lists!$A$2:$A$12,0)),""))</f>
        <v/>
      </c>
      <c r="O116" s="10" t="str">
        <f aca="true">IF($J116="","",MAX(0,(IF($S116&lt;&gt;"",$S116,TODAY())-$J116)/365.25))</f>
        <v/>
      </c>
      <c r="P116" s="11" t="str">
        <f aca="false">IF(OR($K116="",$N116="",$N116=0,$M116="Not depreciated"),"",IF($M116="Reducing balance",$K116-($K116*(1-(1/$N116))^MIN($O116,$N116)),MIN(($K116-IF($L116="",0,$L116))/$N116*$O116,$K116-IF($L116="",0,$L116))))</f>
        <v/>
      </c>
      <c r="Q116" s="11" t="str">
        <f aca="false">IF($K116="","",$K116-IF($P116="",0,$P116))</f>
        <v/>
      </c>
      <c r="R116" s="9"/>
      <c r="S116" s="12"/>
      <c r="T116" s="9"/>
      <c r="U116" s="13"/>
      <c r="V116" s="9"/>
    </row>
    <row r="117" customFormat="false" ht="15" hidden="false" customHeight="false" outlineLevel="0" collapsed="false">
      <c r="A117" s="9"/>
      <c r="B117" s="9"/>
      <c r="C117" s="9"/>
      <c r="D117" s="14"/>
      <c r="E117" s="9"/>
      <c r="F117" s="9"/>
      <c r="G117" s="9"/>
      <c r="H117" s="14"/>
      <c r="I117" s="14"/>
      <c r="J117" s="12"/>
      <c r="K117" s="13"/>
      <c r="L117" s="13"/>
      <c r="M117" s="14"/>
      <c r="N117" s="9" t="str">
        <f aca="false">IF($D117="","",IFERROR(INDEX(Lists!$B$2:$B$12,MATCH($D117,Lists!$A$2:$A$12,0)),""))</f>
        <v/>
      </c>
      <c r="O117" s="10" t="str">
        <f aca="true">IF($J117="","",MAX(0,(IF($S117&lt;&gt;"",$S117,TODAY())-$J117)/365.25))</f>
        <v/>
      </c>
      <c r="P117" s="11" t="str">
        <f aca="false">IF(OR($K117="",$N117="",$N117=0,$M117="Not depreciated"),"",IF($M117="Reducing balance",$K117-($K117*(1-(1/$N117))^MIN($O117,$N117)),MIN(($K117-IF($L117="",0,$L117))/$N117*$O117,$K117-IF($L117="",0,$L117))))</f>
        <v/>
      </c>
      <c r="Q117" s="11" t="str">
        <f aca="false">IF($K117="","",$K117-IF($P117="",0,$P117))</f>
        <v/>
      </c>
      <c r="R117" s="9"/>
      <c r="S117" s="12"/>
      <c r="T117" s="9"/>
      <c r="U117" s="13"/>
      <c r="V117" s="9"/>
    </row>
    <row r="118" customFormat="false" ht="15" hidden="false" customHeight="false" outlineLevel="0" collapsed="false">
      <c r="A118" s="9"/>
      <c r="B118" s="9"/>
      <c r="C118" s="9"/>
      <c r="D118" s="14"/>
      <c r="E118" s="9"/>
      <c r="F118" s="9"/>
      <c r="G118" s="9"/>
      <c r="H118" s="14"/>
      <c r="I118" s="14"/>
      <c r="J118" s="12"/>
      <c r="K118" s="13"/>
      <c r="L118" s="13"/>
      <c r="M118" s="14"/>
      <c r="N118" s="9" t="str">
        <f aca="false">IF($D118="","",IFERROR(INDEX(Lists!$B$2:$B$12,MATCH($D118,Lists!$A$2:$A$12,0)),""))</f>
        <v/>
      </c>
      <c r="O118" s="10" t="str">
        <f aca="true">IF($J118="","",MAX(0,(IF($S118&lt;&gt;"",$S118,TODAY())-$J118)/365.25))</f>
        <v/>
      </c>
      <c r="P118" s="11" t="str">
        <f aca="false">IF(OR($K118="",$N118="",$N118=0,$M118="Not depreciated"),"",IF($M118="Reducing balance",$K118-($K118*(1-(1/$N118))^MIN($O118,$N118)),MIN(($K118-IF($L118="",0,$L118))/$N118*$O118,$K118-IF($L118="",0,$L118))))</f>
        <v/>
      </c>
      <c r="Q118" s="11" t="str">
        <f aca="false">IF($K118="","",$K118-IF($P118="",0,$P118))</f>
        <v/>
      </c>
      <c r="R118" s="9"/>
      <c r="S118" s="12"/>
      <c r="T118" s="9"/>
      <c r="U118" s="13"/>
      <c r="V118" s="9"/>
    </row>
    <row r="119" customFormat="false" ht="15" hidden="false" customHeight="false" outlineLevel="0" collapsed="false">
      <c r="A119" s="9"/>
      <c r="B119" s="9"/>
      <c r="C119" s="9"/>
      <c r="D119" s="14"/>
      <c r="E119" s="9"/>
      <c r="F119" s="9"/>
      <c r="G119" s="9"/>
      <c r="H119" s="14"/>
      <c r="I119" s="14"/>
      <c r="J119" s="12"/>
      <c r="K119" s="13"/>
      <c r="L119" s="13"/>
      <c r="M119" s="14"/>
      <c r="N119" s="9" t="str">
        <f aca="false">IF($D119="","",IFERROR(INDEX(Lists!$B$2:$B$12,MATCH($D119,Lists!$A$2:$A$12,0)),""))</f>
        <v/>
      </c>
      <c r="O119" s="10" t="str">
        <f aca="true">IF($J119="","",MAX(0,(IF($S119&lt;&gt;"",$S119,TODAY())-$J119)/365.25))</f>
        <v/>
      </c>
      <c r="P119" s="11" t="str">
        <f aca="false">IF(OR($K119="",$N119="",$N119=0,$M119="Not depreciated"),"",IF($M119="Reducing balance",$K119-($K119*(1-(1/$N119))^MIN($O119,$N119)),MIN(($K119-IF($L119="",0,$L119))/$N119*$O119,$K119-IF($L119="",0,$L119))))</f>
        <v/>
      </c>
      <c r="Q119" s="11" t="str">
        <f aca="false">IF($K119="","",$K119-IF($P119="",0,$P119))</f>
        <v/>
      </c>
      <c r="R119" s="9"/>
      <c r="S119" s="12"/>
      <c r="T119" s="9"/>
      <c r="U119" s="13"/>
      <c r="V119" s="9"/>
    </row>
    <row r="120" customFormat="false" ht="15" hidden="false" customHeight="false" outlineLevel="0" collapsed="false">
      <c r="A120" s="9"/>
      <c r="B120" s="9"/>
      <c r="C120" s="9"/>
      <c r="D120" s="14"/>
      <c r="E120" s="9"/>
      <c r="F120" s="9"/>
      <c r="G120" s="9"/>
      <c r="H120" s="14"/>
      <c r="I120" s="14"/>
      <c r="J120" s="12"/>
      <c r="K120" s="13"/>
      <c r="L120" s="13"/>
      <c r="M120" s="14"/>
      <c r="N120" s="9" t="str">
        <f aca="false">IF($D120="","",IFERROR(INDEX(Lists!$B$2:$B$12,MATCH($D120,Lists!$A$2:$A$12,0)),""))</f>
        <v/>
      </c>
      <c r="O120" s="10" t="str">
        <f aca="true">IF($J120="","",MAX(0,(IF($S120&lt;&gt;"",$S120,TODAY())-$J120)/365.25))</f>
        <v/>
      </c>
      <c r="P120" s="11" t="str">
        <f aca="false">IF(OR($K120="",$N120="",$N120=0,$M120="Not depreciated"),"",IF($M120="Reducing balance",$K120-($K120*(1-(1/$N120))^MIN($O120,$N120)),MIN(($K120-IF($L120="",0,$L120))/$N120*$O120,$K120-IF($L120="",0,$L120))))</f>
        <v/>
      </c>
      <c r="Q120" s="11" t="str">
        <f aca="false">IF($K120="","",$K120-IF($P120="",0,$P120))</f>
        <v/>
      </c>
      <c r="R120" s="9"/>
      <c r="S120" s="12"/>
      <c r="T120" s="9"/>
      <c r="U120" s="13"/>
      <c r="V120" s="9"/>
    </row>
    <row r="121" customFormat="false" ht="15" hidden="false" customHeight="false" outlineLevel="0" collapsed="false">
      <c r="A121" s="9"/>
      <c r="B121" s="9"/>
      <c r="C121" s="9"/>
      <c r="D121" s="14"/>
      <c r="E121" s="9"/>
      <c r="F121" s="9"/>
      <c r="G121" s="9"/>
      <c r="H121" s="14"/>
      <c r="I121" s="14"/>
      <c r="J121" s="12"/>
      <c r="K121" s="13"/>
      <c r="L121" s="13"/>
      <c r="M121" s="14"/>
      <c r="N121" s="9" t="str">
        <f aca="false">IF($D121="","",IFERROR(INDEX(Lists!$B$2:$B$12,MATCH($D121,Lists!$A$2:$A$12,0)),""))</f>
        <v/>
      </c>
      <c r="O121" s="10" t="str">
        <f aca="true">IF($J121="","",MAX(0,(IF($S121&lt;&gt;"",$S121,TODAY())-$J121)/365.25))</f>
        <v/>
      </c>
      <c r="P121" s="11" t="str">
        <f aca="false">IF(OR($K121="",$N121="",$N121=0,$M121="Not depreciated"),"",IF($M121="Reducing balance",$K121-($K121*(1-(1/$N121))^MIN($O121,$N121)),MIN(($K121-IF($L121="",0,$L121))/$N121*$O121,$K121-IF($L121="",0,$L121))))</f>
        <v/>
      </c>
      <c r="Q121" s="11" t="str">
        <f aca="false">IF($K121="","",$K121-IF($P121="",0,$P121))</f>
        <v/>
      </c>
      <c r="R121" s="9"/>
      <c r="S121" s="12"/>
      <c r="T121" s="9"/>
      <c r="U121" s="13"/>
      <c r="V121" s="9"/>
    </row>
    <row r="122" customFormat="false" ht="15" hidden="false" customHeight="false" outlineLevel="0" collapsed="false">
      <c r="A122" s="9"/>
      <c r="B122" s="9"/>
      <c r="C122" s="9"/>
      <c r="D122" s="14"/>
      <c r="E122" s="9"/>
      <c r="F122" s="9"/>
      <c r="G122" s="9"/>
      <c r="H122" s="14"/>
      <c r="I122" s="14"/>
      <c r="J122" s="12"/>
      <c r="K122" s="13"/>
      <c r="L122" s="13"/>
      <c r="M122" s="14"/>
      <c r="N122" s="9" t="str">
        <f aca="false">IF($D122="","",IFERROR(INDEX(Lists!$B$2:$B$12,MATCH($D122,Lists!$A$2:$A$12,0)),""))</f>
        <v/>
      </c>
      <c r="O122" s="10" t="str">
        <f aca="true">IF($J122="","",MAX(0,(IF($S122&lt;&gt;"",$S122,TODAY())-$J122)/365.25))</f>
        <v/>
      </c>
      <c r="P122" s="11" t="str">
        <f aca="false">IF(OR($K122="",$N122="",$N122=0,$M122="Not depreciated"),"",IF($M122="Reducing balance",$K122-($K122*(1-(1/$N122))^MIN($O122,$N122)),MIN(($K122-IF($L122="",0,$L122))/$N122*$O122,$K122-IF($L122="",0,$L122))))</f>
        <v/>
      </c>
      <c r="Q122" s="11" t="str">
        <f aca="false">IF($K122="","",$K122-IF($P122="",0,$P122))</f>
        <v/>
      </c>
      <c r="R122" s="9"/>
      <c r="S122" s="12"/>
      <c r="T122" s="9"/>
      <c r="U122" s="13"/>
      <c r="V122" s="9"/>
    </row>
    <row r="123" customFormat="false" ht="15" hidden="false" customHeight="false" outlineLevel="0" collapsed="false">
      <c r="A123" s="9"/>
      <c r="B123" s="9"/>
      <c r="C123" s="9"/>
      <c r="D123" s="14"/>
      <c r="E123" s="9"/>
      <c r="F123" s="9"/>
      <c r="G123" s="9"/>
      <c r="H123" s="14"/>
      <c r="I123" s="14"/>
      <c r="J123" s="12"/>
      <c r="K123" s="13"/>
      <c r="L123" s="13"/>
      <c r="M123" s="14"/>
      <c r="N123" s="9" t="str">
        <f aca="false">IF($D123="","",IFERROR(INDEX(Lists!$B$2:$B$12,MATCH($D123,Lists!$A$2:$A$12,0)),""))</f>
        <v/>
      </c>
      <c r="O123" s="10" t="str">
        <f aca="true">IF($J123="","",MAX(0,(IF($S123&lt;&gt;"",$S123,TODAY())-$J123)/365.25))</f>
        <v/>
      </c>
      <c r="P123" s="11" t="str">
        <f aca="false">IF(OR($K123="",$N123="",$N123=0,$M123="Not depreciated"),"",IF($M123="Reducing balance",$K123-($K123*(1-(1/$N123))^MIN($O123,$N123)),MIN(($K123-IF($L123="",0,$L123))/$N123*$O123,$K123-IF($L123="",0,$L123))))</f>
        <v/>
      </c>
      <c r="Q123" s="11" t="str">
        <f aca="false">IF($K123="","",$K123-IF($P123="",0,$P123))</f>
        <v/>
      </c>
      <c r="R123" s="9"/>
      <c r="S123" s="12"/>
      <c r="T123" s="9"/>
      <c r="U123" s="13"/>
      <c r="V123" s="9"/>
    </row>
    <row r="124" customFormat="false" ht="15" hidden="false" customHeight="false" outlineLevel="0" collapsed="false">
      <c r="A124" s="9"/>
      <c r="B124" s="9"/>
      <c r="C124" s="9"/>
      <c r="D124" s="14"/>
      <c r="E124" s="9"/>
      <c r="F124" s="9"/>
      <c r="G124" s="9"/>
      <c r="H124" s="14"/>
      <c r="I124" s="14"/>
      <c r="J124" s="12"/>
      <c r="K124" s="13"/>
      <c r="L124" s="13"/>
      <c r="M124" s="14"/>
      <c r="N124" s="9" t="str">
        <f aca="false">IF($D124="","",IFERROR(INDEX(Lists!$B$2:$B$12,MATCH($D124,Lists!$A$2:$A$12,0)),""))</f>
        <v/>
      </c>
      <c r="O124" s="10" t="str">
        <f aca="true">IF($J124="","",MAX(0,(IF($S124&lt;&gt;"",$S124,TODAY())-$J124)/365.25))</f>
        <v/>
      </c>
      <c r="P124" s="11" t="str">
        <f aca="false">IF(OR($K124="",$N124="",$N124=0,$M124="Not depreciated"),"",IF($M124="Reducing balance",$K124-($K124*(1-(1/$N124))^MIN($O124,$N124)),MIN(($K124-IF($L124="",0,$L124))/$N124*$O124,$K124-IF($L124="",0,$L124))))</f>
        <v/>
      </c>
      <c r="Q124" s="11" t="str">
        <f aca="false">IF($K124="","",$K124-IF($P124="",0,$P124))</f>
        <v/>
      </c>
      <c r="R124" s="9"/>
      <c r="S124" s="12"/>
      <c r="T124" s="9"/>
      <c r="U124" s="13"/>
      <c r="V124" s="9"/>
    </row>
    <row r="125" customFormat="false" ht="15" hidden="false" customHeight="false" outlineLevel="0" collapsed="false">
      <c r="A125" s="9"/>
      <c r="B125" s="9"/>
      <c r="C125" s="9"/>
      <c r="D125" s="14"/>
      <c r="E125" s="9"/>
      <c r="F125" s="9"/>
      <c r="G125" s="9"/>
      <c r="H125" s="14"/>
      <c r="I125" s="14"/>
      <c r="J125" s="12"/>
      <c r="K125" s="13"/>
      <c r="L125" s="13"/>
      <c r="M125" s="14"/>
      <c r="N125" s="9" t="str">
        <f aca="false">IF($D125="","",IFERROR(INDEX(Lists!$B$2:$B$12,MATCH($D125,Lists!$A$2:$A$12,0)),""))</f>
        <v/>
      </c>
      <c r="O125" s="10" t="str">
        <f aca="true">IF($J125="","",MAX(0,(IF($S125&lt;&gt;"",$S125,TODAY())-$J125)/365.25))</f>
        <v/>
      </c>
      <c r="P125" s="11" t="str">
        <f aca="false">IF(OR($K125="",$N125="",$N125=0,$M125="Not depreciated"),"",IF($M125="Reducing balance",$K125-($K125*(1-(1/$N125))^MIN($O125,$N125)),MIN(($K125-IF($L125="",0,$L125))/$N125*$O125,$K125-IF($L125="",0,$L125))))</f>
        <v/>
      </c>
      <c r="Q125" s="11" t="str">
        <f aca="false">IF($K125="","",$K125-IF($P125="",0,$P125))</f>
        <v/>
      </c>
      <c r="R125" s="9"/>
      <c r="S125" s="12"/>
      <c r="T125" s="9"/>
      <c r="U125" s="13"/>
      <c r="V125" s="9"/>
    </row>
    <row r="126" customFormat="false" ht="15" hidden="false" customHeight="false" outlineLevel="0" collapsed="false">
      <c r="A126" s="9"/>
      <c r="B126" s="9"/>
      <c r="C126" s="9"/>
      <c r="D126" s="14"/>
      <c r="E126" s="9"/>
      <c r="F126" s="9"/>
      <c r="G126" s="9"/>
      <c r="H126" s="14"/>
      <c r="I126" s="14"/>
      <c r="J126" s="12"/>
      <c r="K126" s="13"/>
      <c r="L126" s="13"/>
      <c r="M126" s="14"/>
      <c r="N126" s="9" t="str">
        <f aca="false">IF($D126="","",IFERROR(INDEX(Lists!$B$2:$B$12,MATCH($D126,Lists!$A$2:$A$12,0)),""))</f>
        <v/>
      </c>
      <c r="O126" s="10" t="str">
        <f aca="true">IF($J126="","",MAX(0,(IF($S126&lt;&gt;"",$S126,TODAY())-$J126)/365.25))</f>
        <v/>
      </c>
      <c r="P126" s="11" t="str">
        <f aca="false">IF(OR($K126="",$N126="",$N126=0,$M126="Not depreciated"),"",IF($M126="Reducing balance",$K126-($K126*(1-(1/$N126))^MIN($O126,$N126)),MIN(($K126-IF($L126="",0,$L126))/$N126*$O126,$K126-IF($L126="",0,$L126))))</f>
        <v/>
      </c>
      <c r="Q126" s="11" t="str">
        <f aca="false">IF($K126="","",$K126-IF($P126="",0,$P126))</f>
        <v/>
      </c>
      <c r="R126" s="9"/>
      <c r="S126" s="12"/>
      <c r="T126" s="9"/>
      <c r="U126" s="13"/>
      <c r="V126" s="9"/>
    </row>
    <row r="127" customFormat="false" ht="15" hidden="false" customHeight="false" outlineLevel="0" collapsed="false">
      <c r="A127" s="9"/>
      <c r="B127" s="9"/>
      <c r="C127" s="9"/>
      <c r="D127" s="14"/>
      <c r="E127" s="9"/>
      <c r="F127" s="9"/>
      <c r="G127" s="9"/>
      <c r="H127" s="14"/>
      <c r="I127" s="14"/>
      <c r="J127" s="12"/>
      <c r="K127" s="13"/>
      <c r="L127" s="13"/>
      <c r="M127" s="14"/>
      <c r="N127" s="9" t="str">
        <f aca="false">IF($D127="","",IFERROR(INDEX(Lists!$B$2:$B$12,MATCH($D127,Lists!$A$2:$A$12,0)),""))</f>
        <v/>
      </c>
      <c r="O127" s="10" t="str">
        <f aca="true">IF($J127="","",MAX(0,(IF($S127&lt;&gt;"",$S127,TODAY())-$J127)/365.25))</f>
        <v/>
      </c>
      <c r="P127" s="11" t="str">
        <f aca="false">IF(OR($K127="",$N127="",$N127=0,$M127="Not depreciated"),"",IF($M127="Reducing balance",$K127-($K127*(1-(1/$N127))^MIN($O127,$N127)),MIN(($K127-IF($L127="",0,$L127))/$N127*$O127,$K127-IF($L127="",0,$L127))))</f>
        <v/>
      </c>
      <c r="Q127" s="11" t="str">
        <f aca="false">IF($K127="","",$K127-IF($P127="",0,$P127))</f>
        <v/>
      </c>
      <c r="R127" s="9"/>
      <c r="S127" s="12"/>
      <c r="T127" s="9"/>
      <c r="U127" s="13"/>
      <c r="V127" s="9"/>
    </row>
    <row r="128" customFormat="false" ht="15" hidden="false" customHeight="false" outlineLevel="0" collapsed="false">
      <c r="A128" s="9"/>
      <c r="B128" s="9"/>
      <c r="C128" s="9"/>
      <c r="D128" s="14"/>
      <c r="E128" s="9"/>
      <c r="F128" s="9"/>
      <c r="G128" s="9"/>
      <c r="H128" s="14"/>
      <c r="I128" s="14"/>
      <c r="J128" s="12"/>
      <c r="K128" s="13"/>
      <c r="L128" s="13"/>
      <c r="M128" s="14"/>
      <c r="N128" s="9" t="str">
        <f aca="false">IF($D128="","",IFERROR(INDEX(Lists!$B$2:$B$12,MATCH($D128,Lists!$A$2:$A$12,0)),""))</f>
        <v/>
      </c>
      <c r="O128" s="10" t="str">
        <f aca="true">IF($J128="","",MAX(0,(IF($S128&lt;&gt;"",$S128,TODAY())-$J128)/365.25))</f>
        <v/>
      </c>
      <c r="P128" s="11" t="str">
        <f aca="false">IF(OR($K128="",$N128="",$N128=0,$M128="Not depreciated"),"",IF($M128="Reducing balance",$K128-($K128*(1-(1/$N128))^MIN($O128,$N128)),MIN(($K128-IF($L128="",0,$L128))/$N128*$O128,$K128-IF($L128="",0,$L128))))</f>
        <v/>
      </c>
      <c r="Q128" s="11" t="str">
        <f aca="false">IF($K128="","",$K128-IF($P128="",0,$P128))</f>
        <v/>
      </c>
      <c r="R128" s="9"/>
      <c r="S128" s="12"/>
      <c r="T128" s="9"/>
      <c r="U128" s="13"/>
      <c r="V128" s="9"/>
    </row>
    <row r="129" customFormat="false" ht="15" hidden="false" customHeight="false" outlineLevel="0" collapsed="false">
      <c r="A129" s="9"/>
      <c r="B129" s="9"/>
      <c r="C129" s="9"/>
      <c r="D129" s="14"/>
      <c r="E129" s="9"/>
      <c r="F129" s="9"/>
      <c r="G129" s="9"/>
      <c r="H129" s="14"/>
      <c r="I129" s="14"/>
      <c r="J129" s="12"/>
      <c r="K129" s="13"/>
      <c r="L129" s="13"/>
      <c r="M129" s="14"/>
      <c r="N129" s="9" t="str">
        <f aca="false">IF($D129="","",IFERROR(INDEX(Lists!$B$2:$B$12,MATCH($D129,Lists!$A$2:$A$12,0)),""))</f>
        <v/>
      </c>
      <c r="O129" s="10" t="str">
        <f aca="true">IF($J129="","",MAX(0,(IF($S129&lt;&gt;"",$S129,TODAY())-$J129)/365.25))</f>
        <v/>
      </c>
      <c r="P129" s="11" t="str">
        <f aca="false">IF(OR($K129="",$N129="",$N129=0,$M129="Not depreciated"),"",IF($M129="Reducing balance",$K129-($K129*(1-(1/$N129))^MIN($O129,$N129)),MIN(($K129-IF($L129="",0,$L129))/$N129*$O129,$K129-IF($L129="",0,$L129))))</f>
        <v/>
      </c>
      <c r="Q129" s="11" t="str">
        <f aca="false">IF($K129="","",$K129-IF($P129="",0,$P129))</f>
        <v/>
      </c>
      <c r="R129" s="9"/>
      <c r="S129" s="12"/>
      <c r="T129" s="9"/>
      <c r="U129" s="13"/>
      <c r="V129" s="9"/>
    </row>
    <row r="130" customFormat="false" ht="15" hidden="false" customHeight="false" outlineLevel="0" collapsed="false">
      <c r="A130" s="9"/>
      <c r="B130" s="9"/>
      <c r="C130" s="9"/>
      <c r="D130" s="14"/>
      <c r="E130" s="9"/>
      <c r="F130" s="9"/>
      <c r="G130" s="9"/>
      <c r="H130" s="14"/>
      <c r="I130" s="14"/>
      <c r="J130" s="12"/>
      <c r="K130" s="13"/>
      <c r="L130" s="13"/>
      <c r="M130" s="14"/>
      <c r="N130" s="9" t="str">
        <f aca="false">IF($D130="","",IFERROR(INDEX(Lists!$B$2:$B$12,MATCH($D130,Lists!$A$2:$A$12,0)),""))</f>
        <v/>
      </c>
      <c r="O130" s="10" t="str">
        <f aca="true">IF($J130="","",MAX(0,(IF($S130&lt;&gt;"",$S130,TODAY())-$J130)/365.25))</f>
        <v/>
      </c>
      <c r="P130" s="11" t="str">
        <f aca="false">IF(OR($K130="",$N130="",$N130=0,$M130="Not depreciated"),"",IF($M130="Reducing balance",$K130-($K130*(1-(1/$N130))^MIN($O130,$N130)),MIN(($K130-IF($L130="",0,$L130))/$N130*$O130,$K130-IF($L130="",0,$L130))))</f>
        <v/>
      </c>
      <c r="Q130" s="11" t="str">
        <f aca="false">IF($K130="","",$K130-IF($P130="",0,$P130))</f>
        <v/>
      </c>
      <c r="R130" s="9"/>
      <c r="S130" s="12"/>
      <c r="T130" s="9"/>
      <c r="U130" s="13"/>
      <c r="V130" s="9"/>
    </row>
    <row r="131" customFormat="false" ht="15" hidden="false" customHeight="false" outlineLevel="0" collapsed="false">
      <c r="A131" s="9"/>
      <c r="B131" s="9"/>
      <c r="C131" s="9"/>
      <c r="D131" s="14"/>
      <c r="E131" s="9"/>
      <c r="F131" s="9"/>
      <c r="G131" s="9"/>
      <c r="H131" s="14"/>
      <c r="I131" s="14"/>
      <c r="J131" s="12"/>
      <c r="K131" s="13"/>
      <c r="L131" s="13"/>
      <c r="M131" s="14"/>
      <c r="N131" s="9" t="str">
        <f aca="false">IF($D131="","",IFERROR(INDEX(Lists!$B$2:$B$12,MATCH($D131,Lists!$A$2:$A$12,0)),""))</f>
        <v/>
      </c>
      <c r="O131" s="10" t="str">
        <f aca="true">IF($J131="","",MAX(0,(IF($S131&lt;&gt;"",$S131,TODAY())-$J131)/365.25))</f>
        <v/>
      </c>
      <c r="P131" s="11" t="str">
        <f aca="false">IF(OR($K131="",$N131="",$N131=0,$M131="Not depreciated"),"",IF($M131="Reducing balance",$K131-($K131*(1-(1/$N131))^MIN($O131,$N131)),MIN(($K131-IF($L131="",0,$L131))/$N131*$O131,$K131-IF($L131="",0,$L131))))</f>
        <v/>
      </c>
      <c r="Q131" s="11" t="str">
        <f aca="false">IF($K131="","",$K131-IF($P131="",0,$P131))</f>
        <v/>
      </c>
      <c r="R131" s="9"/>
      <c r="S131" s="12"/>
      <c r="T131" s="9"/>
      <c r="U131" s="13"/>
      <c r="V131" s="9"/>
    </row>
    <row r="132" customFormat="false" ht="15" hidden="false" customHeight="false" outlineLevel="0" collapsed="false">
      <c r="A132" s="9"/>
      <c r="B132" s="9"/>
      <c r="C132" s="9"/>
      <c r="D132" s="14"/>
      <c r="E132" s="9"/>
      <c r="F132" s="9"/>
      <c r="G132" s="9"/>
      <c r="H132" s="14"/>
      <c r="I132" s="14"/>
      <c r="J132" s="12"/>
      <c r="K132" s="13"/>
      <c r="L132" s="13"/>
      <c r="M132" s="14"/>
      <c r="N132" s="9" t="str">
        <f aca="false">IF($D132="","",IFERROR(INDEX(Lists!$B$2:$B$12,MATCH($D132,Lists!$A$2:$A$12,0)),""))</f>
        <v/>
      </c>
      <c r="O132" s="10" t="str">
        <f aca="true">IF($J132="","",MAX(0,(IF($S132&lt;&gt;"",$S132,TODAY())-$J132)/365.25))</f>
        <v/>
      </c>
      <c r="P132" s="11" t="str">
        <f aca="false">IF(OR($K132="",$N132="",$N132=0,$M132="Not depreciated"),"",IF($M132="Reducing balance",$K132-($K132*(1-(1/$N132))^MIN($O132,$N132)),MIN(($K132-IF($L132="",0,$L132))/$N132*$O132,$K132-IF($L132="",0,$L132))))</f>
        <v/>
      </c>
      <c r="Q132" s="11" t="str">
        <f aca="false">IF($K132="","",$K132-IF($P132="",0,$P132))</f>
        <v/>
      </c>
      <c r="R132" s="9"/>
      <c r="S132" s="12"/>
      <c r="T132" s="9"/>
      <c r="U132" s="13"/>
      <c r="V132" s="9"/>
    </row>
    <row r="133" customFormat="false" ht="15" hidden="false" customHeight="false" outlineLevel="0" collapsed="false">
      <c r="A133" s="9"/>
      <c r="B133" s="9"/>
      <c r="C133" s="9"/>
      <c r="D133" s="14"/>
      <c r="E133" s="9"/>
      <c r="F133" s="9"/>
      <c r="G133" s="9"/>
      <c r="H133" s="14"/>
      <c r="I133" s="14"/>
      <c r="J133" s="12"/>
      <c r="K133" s="13"/>
      <c r="L133" s="13"/>
      <c r="M133" s="14"/>
      <c r="N133" s="9" t="str">
        <f aca="false">IF($D133="","",IFERROR(INDEX(Lists!$B$2:$B$12,MATCH($D133,Lists!$A$2:$A$12,0)),""))</f>
        <v/>
      </c>
      <c r="O133" s="10" t="str">
        <f aca="true">IF($J133="","",MAX(0,(IF($S133&lt;&gt;"",$S133,TODAY())-$J133)/365.25))</f>
        <v/>
      </c>
      <c r="P133" s="11" t="str">
        <f aca="false">IF(OR($K133="",$N133="",$N133=0,$M133="Not depreciated"),"",IF($M133="Reducing balance",$K133-($K133*(1-(1/$N133))^MIN($O133,$N133)),MIN(($K133-IF($L133="",0,$L133))/$N133*$O133,$K133-IF($L133="",0,$L133))))</f>
        <v/>
      </c>
      <c r="Q133" s="11" t="str">
        <f aca="false">IF($K133="","",$K133-IF($P133="",0,$P133))</f>
        <v/>
      </c>
      <c r="R133" s="9"/>
      <c r="S133" s="12"/>
      <c r="T133" s="9"/>
      <c r="U133" s="13"/>
      <c r="V133" s="9"/>
    </row>
    <row r="134" customFormat="false" ht="15" hidden="false" customHeight="false" outlineLevel="0" collapsed="false">
      <c r="A134" s="9"/>
      <c r="B134" s="9"/>
      <c r="C134" s="9"/>
      <c r="D134" s="14"/>
      <c r="E134" s="9"/>
      <c r="F134" s="9"/>
      <c r="G134" s="9"/>
      <c r="H134" s="14"/>
      <c r="I134" s="14"/>
      <c r="J134" s="12"/>
      <c r="K134" s="13"/>
      <c r="L134" s="13"/>
      <c r="M134" s="14"/>
      <c r="N134" s="9" t="str">
        <f aca="false">IF($D134="","",IFERROR(INDEX(Lists!$B$2:$B$12,MATCH($D134,Lists!$A$2:$A$12,0)),""))</f>
        <v/>
      </c>
      <c r="O134" s="10" t="str">
        <f aca="true">IF($J134="","",MAX(0,(IF($S134&lt;&gt;"",$S134,TODAY())-$J134)/365.25))</f>
        <v/>
      </c>
      <c r="P134" s="11" t="str">
        <f aca="false">IF(OR($K134="",$N134="",$N134=0,$M134="Not depreciated"),"",IF($M134="Reducing balance",$K134-($K134*(1-(1/$N134))^MIN($O134,$N134)),MIN(($K134-IF($L134="",0,$L134))/$N134*$O134,$K134-IF($L134="",0,$L134))))</f>
        <v/>
      </c>
      <c r="Q134" s="11" t="str">
        <f aca="false">IF($K134="","",$K134-IF($P134="",0,$P134))</f>
        <v/>
      </c>
      <c r="R134" s="9"/>
      <c r="S134" s="12"/>
      <c r="T134" s="9"/>
      <c r="U134" s="13"/>
      <c r="V134" s="9"/>
    </row>
    <row r="135" customFormat="false" ht="15" hidden="false" customHeight="false" outlineLevel="0" collapsed="false">
      <c r="A135" s="9"/>
      <c r="B135" s="9"/>
      <c r="C135" s="9"/>
      <c r="D135" s="14"/>
      <c r="E135" s="9"/>
      <c r="F135" s="9"/>
      <c r="G135" s="9"/>
      <c r="H135" s="14"/>
      <c r="I135" s="14"/>
      <c r="J135" s="12"/>
      <c r="K135" s="13"/>
      <c r="L135" s="13"/>
      <c r="M135" s="14"/>
      <c r="N135" s="9" t="str">
        <f aca="false">IF($D135="","",IFERROR(INDEX(Lists!$B$2:$B$12,MATCH($D135,Lists!$A$2:$A$12,0)),""))</f>
        <v/>
      </c>
      <c r="O135" s="10" t="str">
        <f aca="true">IF($J135="","",MAX(0,(IF($S135&lt;&gt;"",$S135,TODAY())-$J135)/365.25))</f>
        <v/>
      </c>
      <c r="P135" s="11" t="str">
        <f aca="false">IF(OR($K135="",$N135="",$N135=0,$M135="Not depreciated"),"",IF($M135="Reducing balance",$K135-($K135*(1-(1/$N135))^MIN($O135,$N135)),MIN(($K135-IF($L135="",0,$L135))/$N135*$O135,$K135-IF($L135="",0,$L135))))</f>
        <v/>
      </c>
      <c r="Q135" s="11" t="str">
        <f aca="false">IF($K135="","",$K135-IF($P135="",0,$P135))</f>
        <v/>
      </c>
      <c r="R135" s="9"/>
      <c r="S135" s="12"/>
      <c r="T135" s="9"/>
      <c r="U135" s="13"/>
      <c r="V135" s="9"/>
    </row>
    <row r="136" customFormat="false" ht="15" hidden="false" customHeight="false" outlineLevel="0" collapsed="false">
      <c r="A136" s="9"/>
      <c r="B136" s="9"/>
      <c r="C136" s="9"/>
      <c r="D136" s="14"/>
      <c r="E136" s="9"/>
      <c r="F136" s="9"/>
      <c r="G136" s="9"/>
      <c r="H136" s="14"/>
      <c r="I136" s="14"/>
      <c r="J136" s="12"/>
      <c r="K136" s="13"/>
      <c r="L136" s="13"/>
      <c r="M136" s="14"/>
      <c r="N136" s="9" t="str">
        <f aca="false">IF($D136="","",IFERROR(INDEX(Lists!$B$2:$B$12,MATCH($D136,Lists!$A$2:$A$12,0)),""))</f>
        <v/>
      </c>
      <c r="O136" s="10" t="str">
        <f aca="true">IF($J136="","",MAX(0,(IF($S136&lt;&gt;"",$S136,TODAY())-$J136)/365.25))</f>
        <v/>
      </c>
      <c r="P136" s="11" t="str">
        <f aca="false">IF(OR($K136="",$N136="",$N136=0,$M136="Not depreciated"),"",IF($M136="Reducing balance",$K136-($K136*(1-(1/$N136))^MIN($O136,$N136)),MIN(($K136-IF($L136="",0,$L136))/$N136*$O136,$K136-IF($L136="",0,$L136))))</f>
        <v/>
      </c>
      <c r="Q136" s="11" t="str">
        <f aca="false">IF($K136="","",$K136-IF($P136="",0,$P136))</f>
        <v/>
      </c>
      <c r="R136" s="9"/>
      <c r="S136" s="12"/>
      <c r="T136" s="9"/>
      <c r="U136" s="13"/>
      <c r="V136" s="9"/>
    </row>
    <row r="137" customFormat="false" ht="15" hidden="false" customHeight="false" outlineLevel="0" collapsed="false">
      <c r="A137" s="9"/>
      <c r="B137" s="9"/>
      <c r="C137" s="9"/>
      <c r="D137" s="14"/>
      <c r="E137" s="9"/>
      <c r="F137" s="9"/>
      <c r="G137" s="9"/>
      <c r="H137" s="14"/>
      <c r="I137" s="14"/>
      <c r="J137" s="12"/>
      <c r="K137" s="13"/>
      <c r="L137" s="13"/>
      <c r="M137" s="14"/>
      <c r="N137" s="9" t="str">
        <f aca="false">IF($D137="","",IFERROR(INDEX(Lists!$B$2:$B$12,MATCH($D137,Lists!$A$2:$A$12,0)),""))</f>
        <v/>
      </c>
      <c r="O137" s="10" t="str">
        <f aca="true">IF($J137="","",MAX(0,(IF($S137&lt;&gt;"",$S137,TODAY())-$J137)/365.25))</f>
        <v/>
      </c>
      <c r="P137" s="11" t="str">
        <f aca="false">IF(OR($K137="",$N137="",$N137=0,$M137="Not depreciated"),"",IF($M137="Reducing balance",$K137-($K137*(1-(1/$N137))^MIN($O137,$N137)),MIN(($K137-IF($L137="",0,$L137))/$N137*$O137,$K137-IF($L137="",0,$L137))))</f>
        <v/>
      </c>
      <c r="Q137" s="11" t="str">
        <f aca="false">IF($K137="","",$K137-IF($P137="",0,$P137))</f>
        <v/>
      </c>
      <c r="R137" s="9"/>
      <c r="S137" s="12"/>
      <c r="T137" s="9"/>
      <c r="U137" s="13"/>
      <c r="V137" s="9"/>
    </row>
    <row r="138" customFormat="false" ht="15" hidden="false" customHeight="false" outlineLevel="0" collapsed="false">
      <c r="A138" s="9"/>
      <c r="B138" s="9"/>
      <c r="C138" s="9"/>
      <c r="D138" s="14"/>
      <c r="E138" s="9"/>
      <c r="F138" s="9"/>
      <c r="G138" s="9"/>
      <c r="H138" s="14"/>
      <c r="I138" s="14"/>
      <c r="J138" s="12"/>
      <c r="K138" s="13"/>
      <c r="L138" s="13"/>
      <c r="M138" s="14"/>
      <c r="N138" s="9" t="str">
        <f aca="false">IF($D138="","",IFERROR(INDEX(Lists!$B$2:$B$12,MATCH($D138,Lists!$A$2:$A$12,0)),""))</f>
        <v/>
      </c>
      <c r="O138" s="10" t="str">
        <f aca="true">IF($J138="","",MAX(0,(IF($S138&lt;&gt;"",$S138,TODAY())-$J138)/365.25))</f>
        <v/>
      </c>
      <c r="P138" s="11" t="str">
        <f aca="false">IF(OR($K138="",$N138="",$N138=0,$M138="Not depreciated"),"",IF($M138="Reducing balance",$K138-($K138*(1-(1/$N138))^MIN($O138,$N138)),MIN(($K138-IF($L138="",0,$L138))/$N138*$O138,$K138-IF($L138="",0,$L138))))</f>
        <v/>
      </c>
      <c r="Q138" s="11" t="str">
        <f aca="false">IF($K138="","",$K138-IF($P138="",0,$P138))</f>
        <v/>
      </c>
      <c r="R138" s="9"/>
      <c r="S138" s="12"/>
      <c r="T138" s="9"/>
      <c r="U138" s="13"/>
      <c r="V138" s="9"/>
    </row>
    <row r="139" customFormat="false" ht="15" hidden="false" customHeight="false" outlineLevel="0" collapsed="false">
      <c r="A139" s="9"/>
      <c r="B139" s="9"/>
      <c r="C139" s="9"/>
      <c r="D139" s="14"/>
      <c r="E139" s="9"/>
      <c r="F139" s="9"/>
      <c r="G139" s="9"/>
      <c r="H139" s="14"/>
      <c r="I139" s="14"/>
      <c r="J139" s="12"/>
      <c r="K139" s="13"/>
      <c r="L139" s="13"/>
      <c r="M139" s="14"/>
      <c r="N139" s="9" t="str">
        <f aca="false">IF($D139="","",IFERROR(INDEX(Lists!$B$2:$B$12,MATCH($D139,Lists!$A$2:$A$12,0)),""))</f>
        <v/>
      </c>
      <c r="O139" s="10" t="str">
        <f aca="true">IF($J139="","",MAX(0,(IF($S139&lt;&gt;"",$S139,TODAY())-$J139)/365.25))</f>
        <v/>
      </c>
      <c r="P139" s="11" t="str">
        <f aca="false">IF(OR($K139="",$N139="",$N139=0,$M139="Not depreciated"),"",IF($M139="Reducing balance",$K139-($K139*(1-(1/$N139))^MIN($O139,$N139)),MIN(($K139-IF($L139="",0,$L139))/$N139*$O139,$K139-IF($L139="",0,$L139))))</f>
        <v/>
      </c>
      <c r="Q139" s="11" t="str">
        <f aca="false">IF($K139="","",$K139-IF($P139="",0,$P139))</f>
        <v/>
      </c>
      <c r="R139" s="9"/>
      <c r="S139" s="12"/>
      <c r="T139" s="9"/>
      <c r="U139" s="13"/>
      <c r="V139" s="9"/>
    </row>
    <row r="140" customFormat="false" ht="15" hidden="false" customHeight="false" outlineLevel="0" collapsed="false">
      <c r="A140" s="9"/>
      <c r="B140" s="9"/>
      <c r="C140" s="9"/>
      <c r="D140" s="14"/>
      <c r="E140" s="9"/>
      <c r="F140" s="9"/>
      <c r="G140" s="9"/>
      <c r="H140" s="14"/>
      <c r="I140" s="14"/>
      <c r="J140" s="12"/>
      <c r="K140" s="13"/>
      <c r="L140" s="13"/>
      <c r="M140" s="14"/>
      <c r="N140" s="9" t="str">
        <f aca="false">IF($D140="","",IFERROR(INDEX(Lists!$B$2:$B$12,MATCH($D140,Lists!$A$2:$A$12,0)),""))</f>
        <v/>
      </c>
      <c r="O140" s="10" t="str">
        <f aca="true">IF($J140="","",MAX(0,(IF($S140&lt;&gt;"",$S140,TODAY())-$J140)/365.25))</f>
        <v/>
      </c>
      <c r="P140" s="11" t="str">
        <f aca="false">IF(OR($K140="",$N140="",$N140=0,$M140="Not depreciated"),"",IF($M140="Reducing balance",$K140-($K140*(1-(1/$N140))^MIN($O140,$N140)),MIN(($K140-IF($L140="",0,$L140))/$N140*$O140,$K140-IF($L140="",0,$L140))))</f>
        <v/>
      </c>
      <c r="Q140" s="11" t="str">
        <f aca="false">IF($K140="","",$K140-IF($P140="",0,$P140))</f>
        <v/>
      </c>
      <c r="R140" s="9"/>
      <c r="S140" s="12"/>
      <c r="T140" s="9"/>
      <c r="U140" s="13"/>
      <c r="V140" s="9"/>
    </row>
    <row r="141" customFormat="false" ht="15" hidden="false" customHeight="false" outlineLevel="0" collapsed="false">
      <c r="A141" s="9"/>
      <c r="B141" s="9"/>
      <c r="C141" s="9"/>
      <c r="D141" s="14"/>
      <c r="E141" s="9"/>
      <c r="F141" s="9"/>
      <c r="G141" s="9"/>
      <c r="H141" s="14"/>
      <c r="I141" s="14"/>
      <c r="J141" s="12"/>
      <c r="K141" s="13"/>
      <c r="L141" s="13"/>
      <c r="M141" s="14"/>
      <c r="N141" s="9" t="str">
        <f aca="false">IF($D141="","",IFERROR(INDEX(Lists!$B$2:$B$12,MATCH($D141,Lists!$A$2:$A$12,0)),""))</f>
        <v/>
      </c>
      <c r="O141" s="10" t="str">
        <f aca="true">IF($J141="","",MAX(0,(IF($S141&lt;&gt;"",$S141,TODAY())-$J141)/365.25))</f>
        <v/>
      </c>
      <c r="P141" s="11" t="str">
        <f aca="false">IF(OR($K141="",$N141="",$N141=0,$M141="Not depreciated"),"",IF($M141="Reducing balance",$K141-($K141*(1-(1/$N141))^MIN($O141,$N141)),MIN(($K141-IF($L141="",0,$L141))/$N141*$O141,$K141-IF($L141="",0,$L141))))</f>
        <v/>
      </c>
      <c r="Q141" s="11" t="str">
        <f aca="false">IF($K141="","",$K141-IF($P141="",0,$P141))</f>
        <v/>
      </c>
      <c r="R141" s="9"/>
      <c r="S141" s="12"/>
      <c r="T141" s="9"/>
      <c r="U141" s="13"/>
      <c r="V141" s="9"/>
    </row>
    <row r="142" customFormat="false" ht="15" hidden="false" customHeight="false" outlineLevel="0" collapsed="false">
      <c r="A142" s="9"/>
      <c r="B142" s="9"/>
      <c r="C142" s="9"/>
      <c r="D142" s="14"/>
      <c r="E142" s="9"/>
      <c r="F142" s="9"/>
      <c r="G142" s="9"/>
      <c r="H142" s="14"/>
      <c r="I142" s="14"/>
      <c r="J142" s="12"/>
      <c r="K142" s="13"/>
      <c r="L142" s="13"/>
      <c r="M142" s="14"/>
      <c r="N142" s="9" t="str">
        <f aca="false">IF($D142="","",IFERROR(INDEX(Lists!$B$2:$B$12,MATCH($D142,Lists!$A$2:$A$12,0)),""))</f>
        <v/>
      </c>
      <c r="O142" s="10" t="str">
        <f aca="true">IF($J142="","",MAX(0,(IF($S142&lt;&gt;"",$S142,TODAY())-$J142)/365.25))</f>
        <v/>
      </c>
      <c r="P142" s="11" t="str">
        <f aca="false">IF(OR($K142="",$N142="",$N142=0,$M142="Not depreciated"),"",IF($M142="Reducing balance",$K142-($K142*(1-(1/$N142))^MIN($O142,$N142)),MIN(($K142-IF($L142="",0,$L142))/$N142*$O142,$K142-IF($L142="",0,$L142))))</f>
        <v/>
      </c>
      <c r="Q142" s="11" t="str">
        <f aca="false">IF($K142="","",$K142-IF($P142="",0,$P142))</f>
        <v/>
      </c>
      <c r="R142" s="9"/>
      <c r="S142" s="12"/>
      <c r="T142" s="9"/>
      <c r="U142" s="13"/>
      <c r="V142" s="9"/>
    </row>
    <row r="143" customFormat="false" ht="15" hidden="false" customHeight="false" outlineLevel="0" collapsed="false">
      <c r="A143" s="9"/>
      <c r="B143" s="9"/>
      <c r="C143" s="9"/>
      <c r="D143" s="14"/>
      <c r="E143" s="9"/>
      <c r="F143" s="9"/>
      <c r="G143" s="9"/>
      <c r="H143" s="14"/>
      <c r="I143" s="14"/>
      <c r="J143" s="12"/>
      <c r="K143" s="13"/>
      <c r="L143" s="13"/>
      <c r="M143" s="14"/>
      <c r="N143" s="9" t="str">
        <f aca="false">IF($D143="","",IFERROR(INDEX(Lists!$B$2:$B$12,MATCH($D143,Lists!$A$2:$A$12,0)),""))</f>
        <v/>
      </c>
      <c r="O143" s="10" t="str">
        <f aca="true">IF($J143="","",MAX(0,(IF($S143&lt;&gt;"",$S143,TODAY())-$J143)/365.25))</f>
        <v/>
      </c>
      <c r="P143" s="11" t="str">
        <f aca="false">IF(OR($K143="",$N143="",$N143=0,$M143="Not depreciated"),"",IF($M143="Reducing balance",$K143-($K143*(1-(1/$N143))^MIN($O143,$N143)),MIN(($K143-IF($L143="",0,$L143))/$N143*$O143,$K143-IF($L143="",0,$L143))))</f>
        <v/>
      </c>
      <c r="Q143" s="11" t="str">
        <f aca="false">IF($K143="","",$K143-IF($P143="",0,$P143))</f>
        <v/>
      </c>
      <c r="R143" s="9"/>
      <c r="S143" s="12"/>
      <c r="T143" s="9"/>
      <c r="U143" s="13"/>
      <c r="V143" s="9"/>
    </row>
    <row r="144" customFormat="false" ht="15" hidden="false" customHeight="false" outlineLevel="0" collapsed="false">
      <c r="A144" s="9"/>
      <c r="B144" s="9"/>
      <c r="C144" s="9"/>
      <c r="D144" s="14"/>
      <c r="E144" s="9"/>
      <c r="F144" s="9"/>
      <c r="G144" s="9"/>
      <c r="H144" s="14"/>
      <c r="I144" s="14"/>
      <c r="J144" s="12"/>
      <c r="K144" s="13"/>
      <c r="L144" s="13"/>
      <c r="M144" s="14"/>
      <c r="N144" s="9" t="str">
        <f aca="false">IF($D144="","",IFERROR(INDEX(Lists!$B$2:$B$12,MATCH($D144,Lists!$A$2:$A$12,0)),""))</f>
        <v/>
      </c>
      <c r="O144" s="10" t="str">
        <f aca="true">IF($J144="","",MAX(0,(IF($S144&lt;&gt;"",$S144,TODAY())-$J144)/365.25))</f>
        <v/>
      </c>
      <c r="P144" s="11" t="str">
        <f aca="false">IF(OR($K144="",$N144="",$N144=0,$M144="Not depreciated"),"",IF($M144="Reducing balance",$K144-($K144*(1-(1/$N144))^MIN($O144,$N144)),MIN(($K144-IF($L144="",0,$L144))/$N144*$O144,$K144-IF($L144="",0,$L144))))</f>
        <v/>
      </c>
      <c r="Q144" s="11" t="str">
        <f aca="false">IF($K144="","",$K144-IF($P144="",0,$P144))</f>
        <v/>
      </c>
      <c r="R144" s="9"/>
      <c r="S144" s="12"/>
      <c r="T144" s="9"/>
      <c r="U144" s="13"/>
      <c r="V144" s="9"/>
    </row>
    <row r="145" customFormat="false" ht="15" hidden="false" customHeight="false" outlineLevel="0" collapsed="false">
      <c r="A145" s="9"/>
      <c r="B145" s="9"/>
      <c r="C145" s="9"/>
      <c r="D145" s="14"/>
      <c r="E145" s="9"/>
      <c r="F145" s="9"/>
      <c r="G145" s="9"/>
      <c r="H145" s="14"/>
      <c r="I145" s="14"/>
      <c r="J145" s="12"/>
      <c r="K145" s="13"/>
      <c r="L145" s="13"/>
      <c r="M145" s="14"/>
      <c r="N145" s="9" t="str">
        <f aca="false">IF($D145="","",IFERROR(INDEX(Lists!$B$2:$B$12,MATCH($D145,Lists!$A$2:$A$12,0)),""))</f>
        <v/>
      </c>
      <c r="O145" s="10" t="str">
        <f aca="true">IF($J145="","",MAX(0,(IF($S145&lt;&gt;"",$S145,TODAY())-$J145)/365.25))</f>
        <v/>
      </c>
      <c r="P145" s="11" t="str">
        <f aca="false">IF(OR($K145="",$N145="",$N145=0,$M145="Not depreciated"),"",IF($M145="Reducing balance",$K145-($K145*(1-(1/$N145))^MIN($O145,$N145)),MIN(($K145-IF($L145="",0,$L145))/$N145*$O145,$K145-IF($L145="",0,$L145))))</f>
        <v/>
      </c>
      <c r="Q145" s="11" t="str">
        <f aca="false">IF($K145="","",$K145-IF($P145="",0,$P145))</f>
        <v/>
      </c>
      <c r="R145" s="9"/>
      <c r="S145" s="12"/>
      <c r="T145" s="9"/>
      <c r="U145" s="13"/>
      <c r="V145" s="9"/>
    </row>
    <row r="146" customFormat="false" ht="15" hidden="false" customHeight="false" outlineLevel="0" collapsed="false">
      <c r="A146" s="9"/>
      <c r="B146" s="9"/>
      <c r="C146" s="9"/>
      <c r="D146" s="14"/>
      <c r="E146" s="9"/>
      <c r="F146" s="9"/>
      <c r="G146" s="9"/>
      <c r="H146" s="14"/>
      <c r="I146" s="14"/>
      <c r="J146" s="12"/>
      <c r="K146" s="13"/>
      <c r="L146" s="13"/>
      <c r="M146" s="14"/>
      <c r="N146" s="9" t="str">
        <f aca="false">IF($D146="","",IFERROR(INDEX(Lists!$B$2:$B$12,MATCH($D146,Lists!$A$2:$A$12,0)),""))</f>
        <v/>
      </c>
      <c r="O146" s="10" t="str">
        <f aca="true">IF($J146="","",MAX(0,(IF($S146&lt;&gt;"",$S146,TODAY())-$J146)/365.25))</f>
        <v/>
      </c>
      <c r="P146" s="11" t="str">
        <f aca="false">IF(OR($K146="",$N146="",$N146=0,$M146="Not depreciated"),"",IF($M146="Reducing balance",$K146-($K146*(1-(1/$N146))^MIN($O146,$N146)),MIN(($K146-IF($L146="",0,$L146))/$N146*$O146,$K146-IF($L146="",0,$L146))))</f>
        <v/>
      </c>
      <c r="Q146" s="11" t="str">
        <f aca="false">IF($K146="","",$K146-IF($P146="",0,$P146))</f>
        <v/>
      </c>
      <c r="R146" s="9"/>
      <c r="S146" s="12"/>
      <c r="T146" s="9"/>
      <c r="U146" s="13"/>
      <c r="V146" s="9"/>
    </row>
    <row r="147" customFormat="false" ht="15" hidden="false" customHeight="false" outlineLevel="0" collapsed="false">
      <c r="A147" s="9"/>
      <c r="B147" s="9"/>
      <c r="C147" s="9"/>
      <c r="D147" s="14"/>
      <c r="E147" s="9"/>
      <c r="F147" s="9"/>
      <c r="G147" s="9"/>
      <c r="H147" s="14"/>
      <c r="I147" s="14"/>
      <c r="J147" s="12"/>
      <c r="K147" s="13"/>
      <c r="L147" s="13"/>
      <c r="M147" s="14"/>
      <c r="N147" s="9" t="str">
        <f aca="false">IF($D147="","",IFERROR(INDEX(Lists!$B$2:$B$12,MATCH($D147,Lists!$A$2:$A$12,0)),""))</f>
        <v/>
      </c>
      <c r="O147" s="10" t="str">
        <f aca="true">IF($J147="","",MAX(0,(IF($S147&lt;&gt;"",$S147,TODAY())-$J147)/365.25))</f>
        <v/>
      </c>
      <c r="P147" s="11" t="str">
        <f aca="false">IF(OR($K147="",$N147="",$N147=0,$M147="Not depreciated"),"",IF($M147="Reducing balance",$K147-($K147*(1-(1/$N147))^MIN($O147,$N147)),MIN(($K147-IF($L147="",0,$L147))/$N147*$O147,$K147-IF($L147="",0,$L147))))</f>
        <v/>
      </c>
      <c r="Q147" s="11" t="str">
        <f aca="false">IF($K147="","",$K147-IF($P147="",0,$P147))</f>
        <v/>
      </c>
      <c r="R147" s="9"/>
      <c r="S147" s="12"/>
      <c r="T147" s="9"/>
      <c r="U147" s="13"/>
      <c r="V147" s="9"/>
    </row>
    <row r="148" customFormat="false" ht="15" hidden="false" customHeight="false" outlineLevel="0" collapsed="false">
      <c r="A148" s="9"/>
      <c r="B148" s="9"/>
      <c r="C148" s="9"/>
      <c r="D148" s="14"/>
      <c r="E148" s="9"/>
      <c r="F148" s="9"/>
      <c r="G148" s="9"/>
      <c r="H148" s="14"/>
      <c r="I148" s="14"/>
      <c r="J148" s="12"/>
      <c r="K148" s="13"/>
      <c r="L148" s="13"/>
      <c r="M148" s="14"/>
      <c r="N148" s="9" t="str">
        <f aca="false">IF($D148="","",IFERROR(INDEX(Lists!$B$2:$B$12,MATCH($D148,Lists!$A$2:$A$12,0)),""))</f>
        <v/>
      </c>
      <c r="O148" s="10" t="str">
        <f aca="true">IF($J148="","",MAX(0,(IF($S148&lt;&gt;"",$S148,TODAY())-$J148)/365.25))</f>
        <v/>
      </c>
      <c r="P148" s="11" t="str">
        <f aca="false">IF(OR($K148="",$N148="",$N148=0,$M148="Not depreciated"),"",IF($M148="Reducing balance",$K148-($K148*(1-(1/$N148))^MIN($O148,$N148)),MIN(($K148-IF($L148="",0,$L148))/$N148*$O148,$K148-IF($L148="",0,$L148))))</f>
        <v/>
      </c>
      <c r="Q148" s="11" t="str">
        <f aca="false">IF($K148="","",$K148-IF($P148="",0,$P148))</f>
        <v/>
      </c>
      <c r="R148" s="9"/>
      <c r="S148" s="12"/>
      <c r="T148" s="9"/>
      <c r="U148" s="13"/>
      <c r="V148" s="9"/>
    </row>
    <row r="149" customFormat="false" ht="15" hidden="false" customHeight="false" outlineLevel="0" collapsed="false">
      <c r="A149" s="9"/>
      <c r="B149" s="9"/>
      <c r="C149" s="9"/>
      <c r="D149" s="14"/>
      <c r="E149" s="9"/>
      <c r="F149" s="9"/>
      <c r="G149" s="9"/>
      <c r="H149" s="14"/>
      <c r="I149" s="14"/>
      <c r="J149" s="12"/>
      <c r="K149" s="13"/>
      <c r="L149" s="13"/>
      <c r="M149" s="14"/>
      <c r="N149" s="9" t="str">
        <f aca="false">IF($D149="","",IFERROR(INDEX(Lists!$B$2:$B$12,MATCH($D149,Lists!$A$2:$A$12,0)),""))</f>
        <v/>
      </c>
      <c r="O149" s="10" t="str">
        <f aca="true">IF($J149="","",MAX(0,(IF($S149&lt;&gt;"",$S149,TODAY())-$J149)/365.25))</f>
        <v/>
      </c>
      <c r="P149" s="11" t="str">
        <f aca="false">IF(OR($K149="",$N149="",$N149=0,$M149="Not depreciated"),"",IF($M149="Reducing balance",$K149-($K149*(1-(1/$N149))^MIN($O149,$N149)),MIN(($K149-IF($L149="",0,$L149))/$N149*$O149,$K149-IF($L149="",0,$L149))))</f>
        <v/>
      </c>
      <c r="Q149" s="11" t="str">
        <f aca="false">IF($K149="","",$K149-IF($P149="",0,$P149))</f>
        <v/>
      </c>
      <c r="R149" s="9"/>
      <c r="S149" s="12"/>
      <c r="T149" s="9"/>
      <c r="U149" s="13"/>
      <c r="V149" s="9"/>
    </row>
    <row r="150" customFormat="false" ht="15" hidden="false" customHeight="false" outlineLevel="0" collapsed="false">
      <c r="A150" s="9"/>
      <c r="B150" s="9"/>
      <c r="C150" s="9"/>
      <c r="D150" s="14"/>
      <c r="E150" s="9"/>
      <c r="F150" s="9"/>
      <c r="G150" s="9"/>
      <c r="H150" s="14"/>
      <c r="I150" s="14"/>
      <c r="J150" s="12"/>
      <c r="K150" s="13"/>
      <c r="L150" s="13"/>
      <c r="M150" s="14"/>
      <c r="N150" s="9" t="str">
        <f aca="false">IF($D150="","",IFERROR(INDEX(Lists!$B$2:$B$12,MATCH($D150,Lists!$A$2:$A$12,0)),""))</f>
        <v/>
      </c>
      <c r="O150" s="10" t="str">
        <f aca="true">IF($J150="","",MAX(0,(IF($S150&lt;&gt;"",$S150,TODAY())-$J150)/365.25))</f>
        <v/>
      </c>
      <c r="P150" s="11" t="str">
        <f aca="false">IF(OR($K150="",$N150="",$N150=0,$M150="Not depreciated"),"",IF($M150="Reducing balance",$K150-($K150*(1-(1/$N150))^MIN($O150,$N150)),MIN(($K150-IF($L150="",0,$L150))/$N150*$O150,$K150-IF($L150="",0,$L150))))</f>
        <v/>
      </c>
      <c r="Q150" s="11" t="str">
        <f aca="false">IF($K150="","",$K150-IF($P150="",0,$P150))</f>
        <v/>
      </c>
      <c r="R150" s="9"/>
      <c r="S150" s="12"/>
      <c r="T150" s="9"/>
      <c r="U150" s="13"/>
      <c r="V150" s="9"/>
    </row>
    <row r="151" customFormat="false" ht="15" hidden="false" customHeight="false" outlineLevel="0" collapsed="false">
      <c r="A151" s="9"/>
      <c r="B151" s="9"/>
      <c r="C151" s="9"/>
      <c r="D151" s="14"/>
      <c r="E151" s="9"/>
      <c r="F151" s="9"/>
      <c r="G151" s="9"/>
      <c r="H151" s="14"/>
      <c r="I151" s="14"/>
      <c r="J151" s="12"/>
      <c r="K151" s="13"/>
      <c r="L151" s="13"/>
      <c r="M151" s="14"/>
      <c r="N151" s="9" t="str">
        <f aca="false">IF($D151="","",IFERROR(INDEX(Lists!$B$2:$B$12,MATCH($D151,Lists!$A$2:$A$12,0)),""))</f>
        <v/>
      </c>
      <c r="O151" s="10" t="str">
        <f aca="true">IF($J151="","",MAX(0,(IF($S151&lt;&gt;"",$S151,TODAY())-$J151)/365.25))</f>
        <v/>
      </c>
      <c r="P151" s="11" t="str">
        <f aca="false">IF(OR($K151="",$N151="",$N151=0,$M151="Not depreciated"),"",IF($M151="Reducing balance",$K151-($K151*(1-(1/$N151))^MIN($O151,$N151)),MIN(($K151-IF($L151="",0,$L151))/$N151*$O151,$K151-IF($L151="",0,$L151))))</f>
        <v/>
      </c>
      <c r="Q151" s="11" t="str">
        <f aca="false">IF($K151="","",$K151-IF($P151="",0,$P151))</f>
        <v/>
      </c>
      <c r="R151" s="9"/>
      <c r="S151" s="12"/>
      <c r="T151" s="9"/>
      <c r="U151" s="13"/>
      <c r="V151" s="9"/>
    </row>
    <row r="152" customFormat="false" ht="15" hidden="false" customHeight="false" outlineLevel="0" collapsed="false">
      <c r="A152" s="9"/>
      <c r="B152" s="9"/>
      <c r="C152" s="9"/>
      <c r="D152" s="14"/>
      <c r="E152" s="9"/>
      <c r="F152" s="9"/>
      <c r="G152" s="9"/>
      <c r="H152" s="14"/>
      <c r="I152" s="14"/>
      <c r="J152" s="12"/>
      <c r="K152" s="13"/>
      <c r="L152" s="13"/>
      <c r="M152" s="14"/>
      <c r="N152" s="9" t="str">
        <f aca="false">IF($D152="","",IFERROR(INDEX(Lists!$B$2:$B$12,MATCH($D152,Lists!$A$2:$A$12,0)),""))</f>
        <v/>
      </c>
      <c r="O152" s="10" t="str">
        <f aca="true">IF($J152="","",MAX(0,(IF($S152&lt;&gt;"",$S152,TODAY())-$J152)/365.25))</f>
        <v/>
      </c>
      <c r="P152" s="11" t="str">
        <f aca="false">IF(OR($K152="",$N152="",$N152=0,$M152="Not depreciated"),"",IF($M152="Reducing balance",$K152-($K152*(1-(1/$N152))^MIN($O152,$N152)),MIN(($K152-IF($L152="",0,$L152))/$N152*$O152,$K152-IF($L152="",0,$L152))))</f>
        <v/>
      </c>
      <c r="Q152" s="11" t="str">
        <f aca="false">IF($K152="","",$K152-IF($P152="",0,$P152))</f>
        <v/>
      </c>
      <c r="R152" s="9"/>
      <c r="S152" s="12"/>
      <c r="T152" s="9"/>
      <c r="U152" s="13"/>
      <c r="V152" s="9"/>
    </row>
    <row r="153" customFormat="false" ht="15" hidden="false" customHeight="false" outlineLevel="0" collapsed="false">
      <c r="A153" s="9"/>
      <c r="B153" s="9"/>
      <c r="C153" s="9"/>
      <c r="D153" s="14"/>
      <c r="E153" s="9"/>
      <c r="F153" s="9"/>
      <c r="G153" s="9"/>
      <c r="H153" s="14"/>
      <c r="I153" s="14"/>
      <c r="J153" s="12"/>
      <c r="K153" s="13"/>
      <c r="L153" s="13"/>
      <c r="M153" s="14"/>
      <c r="N153" s="9" t="str">
        <f aca="false">IF($D153="","",IFERROR(INDEX(Lists!$B$2:$B$12,MATCH($D153,Lists!$A$2:$A$12,0)),""))</f>
        <v/>
      </c>
      <c r="O153" s="10" t="str">
        <f aca="true">IF($J153="","",MAX(0,(IF($S153&lt;&gt;"",$S153,TODAY())-$J153)/365.25))</f>
        <v/>
      </c>
      <c r="P153" s="11" t="str">
        <f aca="false">IF(OR($K153="",$N153="",$N153=0,$M153="Not depreciated"),"",IF($M153="Reducing balance",$K153-($K153*(1-(1/$N153))^MIN($O153,$N153)),MIN(($K153-IF($L153="",0,$L153))/$N153*$O153,$K153-IF($L153="",0,$L153))))</f>
        <v/>
      </c>
      <c r="Q153" s="11" t="str">
        <f aca="false">IF($K153="","",$K153-IF($P153="",0,$P153))</f>
        <v/>
      </c>
      <c r="R153" s="9"/>
      <c r="S153" s="12"/>
      <c r="T153" s="9"/>
      <c r="U153" s="13"/>
      <c r="V153" s="9"/>
    </row>
    <row r="154" customFormat="false" ht="15" hidden="false" customHeight="false" outlineLevel="0" collapsed="false">
      <c r="A154" s="9"/>
      <c r="B154" s="9"/>
      <c r="C154" s="9"/>
      <c r="D154" s="14"/>
      <c r="E154" s="9"/>
      <c r="F154" s="9"/>
      <c r="G154" s="9"/>
      <c r="H154" s="14"/>
      <c r="I154" s="14"/>
      <c r="J154" s="12"/>
      <c r="K154" s="13"/>
      <c r="L154" s="13"/>
      <c r="M154" s="14"/>
      <c r="N154" s="9" t="str">
        <f aca="false">IF($D154="","",IFERROR(INDEX(Lists!$B$2:$B$12,MATCH($D154,Lists!$A$2:$A$12,0)),""))</f>
        <v/>
      </c>
      <c r="O154" s="10" t="str">
        <f aca="true">IF($J154="","",MAX(0,(IF($S154&lt;&gt;"",$S154,TODAY())-$J154)/365.25))</f>
        <v/>
      </c>
      <c r="P154" s="11" t="str">
        <f aca="false">IF(OR($K154="",$N154="",$N154=0,$M154="Not depreciated"),"",IF($M154="Reducing balance",$K154-($K154*(1-(1/$N154))^MIN($O154,$N154)),MIN(($K154-IF($L154="",0,$L154))/$N154*$O154,$K154-IF($L154="",0,$L154))))</f>
        <v/>
      </c>
      <c r="Q154" s="11" t="str">
        <f aca="false">IF($K154="","",$K154-IF($P154="",0,$P154))</f>
        <v/>
      </c>
      <c r="R154" s="9"/>
      <c r="S154" s="12"/>
      <c r="T154" s="9"/>
      <c r="U154" s="13"/>
      <c r="V154" s="9"/>
    </row>
    <row r="155" customFormat="false" ht="15" hidden="false" customHeight="false" outlineLevel="0" collapsed="false">
      <c r="A155" s="9"/>
      <c r="B155" s="9"/>
      <c r="C155" s="9"/>
      <c r="D155" s="14"/>
      <c r="E155" s="9"/>
      <c r="F155" s="9"/>
      <c r="G155" s="9"/>
      <c r="H155" s="14"/>
      <c r="I155" s="14"/>
      <c r="J155" s="12"/>
      <c r="K155" s="13"/>
      <c r="L155" s="13"/>
      <c r="M155" s="14"/>
      <c r="N155" s="9" t="str">
        <f aca="false">IF($D155="","",IFERROR(INDEX(Lists!$B$2:$B$12,MATCH($D155,Lists!$A$2:$A$12,0)),""))</f>
        <v/>
      </c>
      <c r="O155" s="10" t="str">
        <f aca="true">IF($J155="","",MAX(0,(IF($S155&lt;&gt;"",$S155,TODAY())-$J155)/365.25))</f>
        <v/>
      </c>
      <c r="P155" s="11" t="str">
        <f aca="false">IF(OR($K155="",$N155="",$N155=0,$M155="Not depreciated"),"",IF($M155="Reducing balance",$K155-($K155*(1-(1/$N155))^MIN($O155,$N155)),MIN(($K155-IF($L155="",0,$L155))/$N155*$O155,$K155-IF($L155="",0,$L155))))</f>
        <v/>
      </c>
      <c r="Q155" s="11" t="str">
        <f aca="false">IF($K155="","",$K155-IF($P155="",0,$P155))</f>
        <v/>
      </c>
      <c r="R155" s="9"/>
      <c r="S155" s="12"/>
      <c r="T155" s="9"/>
      <c r="U155" s="13"/>
      <c r="V155" s="9"/>
    </row>
    <row r="156" customFormat="false" ht="15" hidden="false" customHeight="false" outlineLevel="0" collapsed="false">
      <c r="A156" s="9"/>
      <c r="B156" s="9"/>
      <c r="C156" s="9"/>
      <c r="D156" s="14"/>
      <c r="E156" s="9"/>
      <c r="F156" s="9"/>
      <c r="G156" s="9"/>
      <c r="H156" s="14"/>
      <c r="I156" s="14"/>
      <c r="J156" s="12"/>
      <c r="K156" s="13"/>
      <c r="L156" s="13"/>
      <c r="M156" s="14"/>
      <c r="N156" s="9" t="str">
        <f aca="false">IF($D156="","",IFERROR(INDEX(Lists!$B$2:$B$12,MATCH($D156,Lists!$A$2:$A$12,0)),""))</f>
        <v/>
      </c>
      <c r="O156" s="10" t="str">
        <f aca="true">IF($J156="","",MAX(0,(IF($S156&lt;&gt;"",$S156,TODAY())-$J156)/365.25))</f>
        <v/>
      </c>
      <c r="P156" s="11" t="str">
        <f aca="false">IF(OR($K156="",$N156="",$N156=0,$M156="Not depreciated"),"",IF($M156="Reducing balance",$K156-($K156*(1-(1/$N156))^MIN($O156,$N156)),MIN(($K156-IF($L156="",0,$L156))/$N156*$O156,$K156-IF($L156="",0,$L156))))</f>
        <v/>
      </c>
      <c r="Q156" s="11" t="str">
        <f aca="false">IF($K156="","",$K156-IF($P156="",0,$P156))</f>
        <v/>
      </c>
      <c r="R156" s="9"/>
      <c r="S156" s="12"/>
      <c r="T156" s="9"/>
      <c r="U156" s="13"/>
      <c r="V156" s="9"/>
    </row>
    <row r="157" customFormat="false" ht="15" hidden="false" customHeight="false" outlineLevel="0" collapsed="false">
      <c r="A157" s="9"/>
      <c r="B157" s="9"/>
      <c r="C157" s="9"/>
      <c r="D157" s="14"/>
      <c r="E157" s="9"/>
      <c r="F157" s="9"/>
      <c r="G157" s="9"/>
      <c r="H157" s="14"/>
      <c r="I157" s="14"/>
      <c r="J157" s="12"/>
      <c r="K157" s="13"/>
      <c r="L157" s="13"/>
      <c r="M157" s="14"/>
      <c r="N157" s="9" t="str">
        <f aca="false">IF($D157="","",IFERROR(INDEX(Lists!$B$2:$B$12,MATCH($D157,Lists!$A$2:$A$12,0)),""))</f>
        <v/>
      </c>
      <c r="O157" s="10" t="str">
        <f aca="true">IF($J157="","",MAX(0,(IF($S157&lt;&gt;"",$S157,TODAY())-$J157)/365.25))</f>
        <v/>
      </c>
      <c r="P157" s="11" t="str">
        <f aca="false">IF(OR($K157="",$N157="",$N157=0,$M157="Not depreciated"),"",IF($M157="Reducing balance",$K157-($K157*(1-(1/$N157))^MIN($O157,$N157)),MIN(($K157-IF($L157="",0,$L157))/$N157*$O157,$K157-IF($L157="",0,$L157))))</f>
        <v/>
      </c>
      <c r="Q157" s="11" t="str">
        <f aca="false">IF($K157="","",$K157-IF($P157="",0,$P157))</f>
        <v/>
      </c>
      <c r="R157" s="9"/>
      <c r="S157" s="12"/>
      <c r="T157" s="9"/>
      <c r="U157" s="13"/>
      <c r="V157" s="9"/>
    </row>
    <row r="158" customFormat="false" ht="15" hidden="false" customHeight="false" outlineLevel="0" collapsed="false">
      <c r="A158" s="9"/>
      <c r="B158" s="9"/>
      <c r="C158" s="9"/>
      <c r="D158" s="14"/>
      <c r="E158" s="9"/>
      <c r="F158" s="9"/>
      <c r="G158" s="9"/>
      <c r="H158" s="14"/>
      <c r="I158" s="14"/>
      <c r="J158" s="12"/>
      <c r="K158" s="13"/>
      <c r="L158" s="13"/>
      <c r="M158" s="14"/>
      <c r="N158" s="9" t="str">
        <f aca="false">IF($D158="","",IFERROR(INDEX(Lists!$B$2:$B$12,MATCH($D158,Lists!$A$2:$A$12,0)),""))</f>
        <v/>
      </c>
      <c r="O158" s="10" t="str">
        <f aca="true">IF($J158="","",MAX(0,(IF($S158&lt;&gt;"",$S158,TODAY())-$J158)/365.25))</f>
        <v/>
      </c>
      <c r="P158" s="11" t="str">
        <f aca="false">IF(OR($K158="",$N158="",$N158=0,$M158="Not depreciated"),"",IF($M158="Reducing balance",$K158-($K158*(1-(1/$N158))^MIN($O158,$N158)),MIN(($K158-IF($L158="",0,$L158))/$N158*$O158,$K158-IF($L158="",0,$L158))))</f>
        <v/>
      </c>
      <c r="Q158" s="11" t="str">
        <f aca="false">IF($K158="","",$K158-IF($P158="",0,$P158))</f>
        <v/>
      </c>
      <c r="R158" s="9"/>
      <c r="S158" s="12"/>
      <c r="T158" s="9"/>
      <c r="U158" s="13"/>
      <c r="V158" s="9"/>
    </row>
    <row r="159" customFormat="false" ht="15" hidden="false" customHeight="false" outlineLevel="0" collapsed="false">
      <c r="A159" s="9"/>
      <c r="B159" s="9"/>
      <c r="C159" s="9"/>
      <c r="D159" s="14"/>
      <c r="E159" s="9"/>
      <c r="F159" s="9"/>
      <c r="G159" s="9"/>
      <c r="H159" s="14"/>
      <c r="I159" s="14"/>
      <c r="J159" s="12"/>
      <c r="K159" s="13"/>
      <c r="L159" s="13"/>
      <c r="M159" s="14"/>
      <c r="N159" s="9" t="str">
        <f aca="false">IF($D159="","",IFERROR(INDEX(Lists!$B$2:$B$12,MATCH($D159,Lists!$A$2:$A$12,0)),""))</f>
        <v/>
      </c>
      <c r="O159" s="10" t="str">
        <f aca="true">IF($J159="","",MAX(0,(IF($S159&lt;&gt;"",$S159,TODAY())-$J159)/365.25))</f>
        <v/>
      </c>
      <c r="P159" s="11" t="str">
        <f aca="false">IF(OR($K159="",$N159="",$N159=0,$M159="Not depreciated"),"",IF($M159="Reducing balance",$K159-($K159*(1-(1/$N159))^MIN($O159,$N159)),MIN(($K159-IF($L159="",0,$L159))/$N159*$O159,$K159-IF($L159="",0,$L159))))</f>
        <v/>
      </c>
      <c r="Q159" s="11" t="str">
        <f aca="false">IF($K159="","",$K159-IF($P159="",0,$P159))</f>
        <v/>
      </c>
      <c r="R159" s="9"/>
      <c r="S159" s="12"/>
      <c r="T159" s="9"/>
      <c r="U159" s="13"/>
      <c r="V159" s="9"/>
    </row>
    <row r="160" customFormat="false" ht="15" hidden="false" customHeight="false" outlineLevel="0" collapsed="false">
      <c r="A160" s="9"/>
      <c r="B160" s="9"/>
      <c r="C160" s="9"/>
      <c r="D160" s="14"/>
      <c r="E160" s="9"/>
      <c r="F160" s="9"/>
      <c r="G160" s="9"/>
      <c r="H160" s="14"/>
      <c r="I160" s="14"/>
      <c r="J160" s="12"/>
      <c r="K160" s="13"/>
      <c r="L160" s="13"/>
      <c r="M160" s="14"/>
      <c r="N160" s="9" t="str">
        <f aca="false">IF($D160="","",IFERROR(INDEX(Lists!$B$2:$B$12,MATCH($D160,Lists!$A$2:$A$12,0)),""))</f>
        <v/>
      </c>
      <c r="O160" s="10" t="str">
        <f aca="true">IF($J160="","",MAX(0,(IF($S160&lt;&gt;"",$S160,TODAY())-$J160)/365.25))</f>
        <v/>
      </c>
      <c r="P160" s="11" t="str">
        <f aca="false">IF(OR($K160="",$N160="",$N160=0,$M160="Not depreciated"),"",IF($M160="Reducing balance",$K160-($K160*(1-(1/$N160))^MIN($O160,$N160)),MIN(($K160-IF($L160="",0,$L160))/$N160*$O160,$K160-IF($L160="",0,$L160))))</f>
        <v/>
      </c>
      <c r="Q160" s="11" t="str">
        <f aca="false">IF($K160="","",$K160-IF($P160="",0,$P160))</f>
        <v/>
      </c>
      <c r="R160" s="9"/>
      <c r="S160" s="12"/>
      <c r="T160" s="9"/>
      <c r="U160" s="13"/>
      <c r="V160" s="9"/>
    </row>
    <row r="161" customFormat="false" ht="15" hidden="false" customHeight="false" outlineLevel="0" collapsed="false">
      <c r="A161" s="9"/>
      <c r="B161" s="9"/>
      <c r="C161" s="9"/>
      <c r="D161" s="14"/>
      <c r="E161" s="9"/>
      <c r="F161" s="9"/>
      <c r="G161" s="9"/>
      <c r="H161" s="14"/>
      <c r="I161" s="14"/>
      <c r="J161" s="12"/>
      <c r="K161" s="13"/>
      <c r="L161" s="13"/>
      <c r="M161" s="14"/>
      <c r="N161" s="9" t="str">
        <f aca="false">IF($D161="","",IFERROR(INDEX(Lists!$B$2:$B$12,MATCH($D161,Lists!$A$2:$A$12,0)),""))</f>
        <v/>
      </c>
      <c r="O161" s="10" t="str">
        <f aca="true">IF($J161="","",MAX(0,(IF($S161&lt;&gt;"",$S161,TODAY())-$J161)/365.25))</f>
        <v/>
      </c>
      <c r="P161" s="11" t="str">
        <f aca="false">IF(OR($K161="",$N161="",$N161=0,$M161="Not depreciated"),"",IF($M161="Reducing balance",$K161-($K161*(1-(1/$N161))^MIN($O161,$N161)),MIN(($K161-IF($L161="",0,$L161))/$N161*$O161,$K161-IF($L161="",0,$L161))))</f>
        <v/>
      </c>
      <c r="Q161" s="11" t="str">
        <f aca="false">IF($K161="","",$K161-IF($P161="",0,$P161))</f>
        <v/>
      </c>
      <c r="R161" s="9"/>
      <c r="S161" s="12"/>
      <c r="T161" s="9"/>
      <c r="U161" s="13"/>
      <c r="V161" s="9"/>
    </row>
    <row r="162" customFormat="false" ht="15" hidden="false" customHeight="false" outlineLevel="0" collapsed="false">
      <c r="A162" s="9"/>
      <c r="B162" s="9"/>
      <c r="C162" s="9"/>
      <c r="D162" s="14"/>
      <c r="E162" s="9"/>
      <c r="F162" s="9"/>
      <c r="G162" s="9"/>
      <c r="H162" s="14"/>
      <c r="I162" s="14"/>
      <c r="J162" s="12"/>
      <c r="K162" s="13"/>
      <c r="L162" s="13"/>
      <c r="M162" s="14"/>
      <c r="N162" s="9" t="str">
        <f aca="false">IF($D162="","",IFERROR(INDEX(Lists!$B$2:$B$12,MATCH($D162,Lists!$A$2:$A$12,0)),""))</f>
        <v/>
      </c>
      <c r="O162" s="10" t="str">
        <f aca="true">IF($J162="","",MAX(0,(IF($S162&lt;&gt;"",$S162,TODAY())-$J162)/365.25))</f>
        <v/>
      </c>
      <c r="P162" s="11" t="str">
        <f aca="false">IF(OR($K162="",$N162="",$N162=0,$M162="Not depreciated"),"",IF($M162="Reducing balance",$K162-($K162*(1-(1/$N162))^MIN($O162,$N162)),MIN(($K162-IF($L162="",0,$L162))/$N162*$O162,$K162-IF($L162="",0,$L162))))</f>
        <v/>
      </c>
      <c r="Q162" s="11" t="str">
        <f aca="false">IF($K162="","",$K162-IF($P162="",0,$P162))</f>
        <v/>
      </c>
      <c r="R162" s="9"/>
      <c r="S162" s="12"/>
      <c r="T162" s="9"/>
      <c r="U162" s="13"/>
      <c r="V162" s="9"/>
    </row>
    <row r="163" customFormat="false" ht="15" hidden="false" customHeight="false" outlineLevel="0" collapsed="false">
      <c r="A163" s="9"/>
      <c r="B163" s="9"/>
      <c r="C163" s="9"/>
      <c r="D163" s="14"/>
      <c r="E163" s="9"/>
      <c r="F163" s="9"/>
      <c r="G163" s="9"/>
      <c r="H163" s="14"/>
      <c r="I163" s="14"/>
      <c r="J163" s="12"/>
      <c r="K163" s="13"/>
      <c r="L163" s="13"/>
      <c r="M163" s="14"/>
      <c r="N163" s="9" t="str">
        <f aca="false">IF($D163="","",IFERROR(INDEX(Lists!$B$2:$B$12,MATCH($D163,Lists!$A$2:$A$12,0)),""))</f>
        <v/>
      </c>
      <c r="O163" s="10" t="str">
        <f aca="true">IF($J163="","",MAX(0,(IF($S163&lt;&gt;"",$S163,TODAY())-$J163)/365.25))</f>
        <v/>
      </c>
      <c r="P163" s="11" t="str">
        <f aca="false">IF(OR($K163="",$N163="",$N163=0,$M163="Not depreciated"),"",IF($M163="Reducing balance",$K163-($K163*(1-(1/$N163))^MIN($O163,$N163)),MIN(($K163-IF($L163="",0,$L163))/$N163*$O163,$K163-IF($L163="",0,$L163))))</f>
        <v/>
      </c>
      <c r="Q163" s="11" t="str">
        <f aca="false">IF($K163="","",$K163-IF($P163="",0,$P163))</f>
        <v/>
      </c>
      <c r="R163" s="9"/>
      <c r="S163" s="12"/>
      <c r="T163" s="9"/>
      <c r="U163" s="13"/>
      <c r="V163" s="9"/>
    </row>
    <row r="164" customFormat="false" ht="15" hidden="false" customHeight="false" outlineLevel="0" collapsed="false">
      <c r="A164" s="9"/>
      <c r="B164" s="9"/>
      <c r="C164" s="9"/>
      <c r="D164" s="14"/>
      <c r="E164" s="9"/>
      <c r="F164" s="9"/>
      <c r="G164" s="9"/>
      <c r="H164" s="14"/>
      <c r="I164" s="14"/>
      <c r="J164" s="12"/>
      <c r="K164" s="13"/>
      <c r="L164" s="13"/>
      <c r="M164" s="14"/>
      <c r="N164" s="9" t="str">
        <f aca="false">IF($D164="","",IFERROR(INDEX(Lists!$B$2:$B$12,MATCH($D164,Lists!$A$2:$A$12,0)),""))</f>
        <v/>
      </c>
      <c r="O164" s="10" t="str">
        <f aca="true">IF($J164="","",MAX(0,(IF($S164&lt;&gt;"",$S164,TODAY())-$J164)/365.25))</f>
        <v/>
      </c>
      <c r="P164" s="11" t="str">
        <f aca="false">IF(OR($K164="",$N164="",$N164=0,$M164="Not depreciated"),"",IF($M164="Reducing balance",$K164-($K164*(1-(1/$N164))^MIN($O164,$N164)),MIN(($K164-IF($L164="",0,$L164))/$N164*$O164,$K164-IF($L164="",0,$L164))))</f>
        <v/>
      </c>
      <c r="Q164" s="11" t="str">
        <f aca="false">IF($K164="","",$K164-IF($P164="",0,$P164))</f>
        <v/>
      </c>
      <c r="R164" s="9"/>
      <c r="S164" s="12"/>
      <c r="T164" s="9"/>
      <c r="U164" s="13"/>
      <c r="V164" s="9"/>
    </row>
    <row r="165" customFormat="false" ht="15" hidden="false" customHeight="false" outlineLevel="0" collapsed="false">
      <c r="A165" s="9"/>
      <c r="B165" s="9"/>
      <c r="C165" s="9"/>
      <c r="D165" s="14"/>
      <c r="E165" s="9"/>
      <c r="F165" s="9"/>
      <c r="G165" s="9"/>
      <c r="H165" s="14"/>
      <c r="I165" s="14"/>
      <c r="J165" s="12"/>
      <c r="K165" s="13"/>
      <c r="L165" s="13"/>
      <c r="M165" s="14"/>
      <c r="N165" s="9" t="str">
        <f aca="false">IF($D165="","",IFERROR(INDEX(Lists!$B$2:$B$12,MATCH($D165,Lists!$A$2:$A$12,0)),""))</f>
        <v/>
      </c>
      <c r="O165" s="10" t="str">
        <f aca="true">IF($J165="","",MAX(0,(IF($S165&lt;&gt;"",$S165,TODAY())-$J165)/365.25))</f>
        <v/>
      </c>
      <c r="P165" s="11" t="str">
        <f aca="false">IF(OR($K165="",$N165="",$N165=0,$M165="Not depreciated"),"",IF($M165="Reducing balance",$K165-($K165*(1-(1/$N165))^MIN($O165,$N165)),MIN(($K165-IF($L165="",0,$L165))/$N165*$O165,$K165-IF($L165="",0,$L165))))</f>
        <v/>
      </c>
      <c r="Q165" s="11" t="str">
        <f aca="false">IF($K165="","",$K165-IF($P165="",0,$P165))</f>
        <v/>
      </c>
      <c r="R165" s="9"/>
      <c r="S165" s="12"/>
      <c r="T165" s="9"/>
      <c r="U165" s="13"/>
      <c r="V165" s="9"/>
    </row>
    <row r="166" customFormat="false" ht="15" hidden="false" customHeight="false" outlineLevel="0" collapsed="false">
      <c r="A166" s="9"/>
      <c r="B166" s="9"/>
      <c r="C166" s="9"/>
      <c r="D166" s="14"/>
      <c r="E166" s="9"/>
      <c r="F166" s="9"/>
      <c r="G166" s="9"/>
      <c r="H166" s="14"/>
      <c r="I166" s="14"/>
      <c r="J166" s="12"/>
      <c r="K166" s="13"/>
      <c r="L166" s="13"/>
      <c r="M166" s="14"/>
      <c r="N166" s="9" t="str">
        <f aca="false">IF($D166="","",IFERROR(INDEX(Lists!$B$2:$B$12,MATCH($D166,Lists!$A$2:$A$12,0)),""))</f>
        <v/>
      </c>
      <c r="O166" s="10" t="str">
        <f aca="true">IF($J166="","",MAX(0,(IF($S166&lt;&gt;"",$S166,TODAY())-$J166)/365.25))</f>
        <v/>
      </c>
      <c r="P166" s="11" t="str">
        <f aca="false">IF(OR($K166="",$N166="",$N166=0,$M166="Not depreciated"),"",IF($M166="Reducing balance",$K166-($K166*(1-(1/$N166))^MIN($O166,$N166)),MIN(($K166-IF($L166="",0,$L166))/$N166*$O166,$K166-IF($L166="",0,$L166))))</f>
        <v/>
      </c>
      <c r="Q166" s="11" t="str">
        <f aca="false">IF($K166="","",$K166-IF($P166="",0,$P166))</f>
        <v/>
      </c>
      <c r="R166" s="9"/>
      <c r="S166" s="12"/>
      <c r="T166" s="9"/>
      <c r="U166" s="13"/>
      <c r="V166" s="9"/>
    </row>
    <row r="167" customFormat="false" ht="15" hidden="false" customHeight="false" outlineLevel="0" collapsed="false">
      <c r="A167" s="9"/>
      <c r="B167" s="9"/>
      <c r="C167" s="9"/>
      <c r="D167" s="14"/>
      <c r="E167" s="9"/>
      <c r="F167" s="9"/>
      <c r="G167" s="9"/>
      <c r="H167" s="14"/>
      <c r="I167" s="14"/>
      <c r="J167" s="12"/>
      <c r="K167" s="13"/>
      <c r="L167" s="13"/>
      <c r="M167" s="14"/>
      <c r="N167" s="9" t="str">
        <f aca="false">IF($D167="","",IFERROR(INDEX(Lists!$B$2:$B$12,MATCH($D167,Lists!$A$2:$A$12,0)),""))</f>
        <v/>
      </c>
      <c r="O167" s="10" t="str">
        <f aca="true">IF($J167="","",MAX(0,(IF($S167&lt;&gt;"",$S167,TODAY())-$J167)/365.25))</f>
        <v/>
      </c>
      <c r="P167" s="11" t="str">
        <f aca="false">IF(OR($K167="",$N167="",$N167=0,$M167="Not depreciated"),"",IF($M167="Reducing balance",$K167-($K167*(1-(1/$N167))^MIN($O167,$N167)),MIN(($K167-IF($L167="",0,$L167))/$N167*$O167,$K167-IF($L167="",0,$L167))))</f>
        <v/>
      </c>
      <c r="Q167" s="11" t="str">
        <f aca="false">IF($K167="","",$K167-IF($P167="",0,$P167))</f>
        <v/>
      </c>
      <c r="R167" s="9"/>
      <c r="S167" s="12"/>
      <c r="T167" s="9"/>
      <c r="U167" s="13"/>
      <c r="V167" s="9"/>
    </row>
    <row r="168" customFormat="false" ht="15" hidden="false" customHeight="false" outlineLevel="0" collapsed="false">
      <c r="A168" s="9"/>
      <c r="B168" s="9"/>
      <c r="C168" s="9"/>
      <c r="D168" s="14"/>
      <c r="E168" s="9"/>
      <c r="F168" s="9"/>
      <c r="G168" s="9"/>
      <c r="H168" s="14"/>
      <c r="I168" s="14"/>
      <c r="J168" s="12"/>
      <c r="K168" s="13"/>
      <c r="L168" s="13"/>
      <c r="M168" s="14"/>
      <c r="N168" s="9" t="str">
        <f aca="false">IF($D168="","",IFERROR(INDEX(Lists!$B$2:$B$12,MATCH($D168,Lists!$A$2:$A$12,0)),""))</f>
        <v/>
      </c>
      <c r="O168" s="10" t="str">
        <f aca="true">IF($J168="","",MAX(0,(IF($S168&lt;&gt;"",$S168,TODAY())-$J168)/365.25))</f>
        <v/>
      </c>
      <c r="P168" s="11" t="str">
        <f aca="false">IF(OR($K168="",$N168="",$N168=0,$M168="Not depreciated"),"",IF($M168="Reducing balance",$K168-($K168*(1-(1/$N168))^MIN($O168,$N168)),MIN(($K168-IF($L168="",0,$L168))/$N168*$O168,$K168-IF($L168="",0,$L168))))</f>
        <v/>
      </c>
      <c r="Q168" s="11" t="str">
        <f aca="false">IF($K168="","",$K168-IF($P168="",0,$P168))</f>
        <v/>
      </c>
      <c r="R168" s="9"/>
      <c r="S168" s="12"/>
      <c r="T168" s="9"/>
      <c r="U168" s="13"/>
      <c r="V168" s="9"/>
    </row>
    <row r="169" customFormat="false" ht="15" hidden="false" customHeight="false" outlineLevel="0" collapsed="false">
      <c r="A169" s="9"/>
      <c r="B169" s="9"/>
      <c r="C169" s="9"/>
      <c r="D169" s="14"/>
      <c r="E169" s="9"/>
      <c r="F169" s="9"/>
      <c r="G169" s="9"/>
      <c r="H169" s="14"/>
      <c r="I169" s="14"/>
      <c r="J169" s="12"/>
      <c r="K169" s="13"/>
      <c r="L169" s="13"/>
      <c r="M169" s="14"/>
      <c r="N169" s="9" t="str">
        <f aca="false">IF($D169="","",IFERROR(INDEX(Lists!$B$2:$B$12,MATCH($D169,Lists!$A$2:$A$12,0)),""))</f>
        <v/>
      </c>
      <c r="O169" s="10" t="str">
        <f aca="true">IF($J169="","",MAX(0,(IF($S169&lt;&gt;"",$S169,TODAY())-$J169)/365.25))</f>
        <v/>
      </c>
      <c r="P169" s="11" t="str">
        <f aca="false">IF(OR($K169="",$N169="",$N169=0,$M169="Not depreciated"),"",IF($M169="Reducing balance",$K169-($K169*(1-(1/$N169))^MIN($O169,$N169)),MIN(($K169-IF($L169="",0,$L169))/$N169*$O169,$K169-IF($L169="",0,$L169))))</f>
        <v/>
      </c>
      <c r="Q169" s="11" t="str">
        <f aca="false">IF($K169="","",$K169-IF($P169="",0,$P169))</f>
        <v/>
      </c>
      <c r="R169" s="9"/>
      <c r="S169" s="12"/>
      <c r="T169" s="9"/>
      <c r="U169" s="13"/>
      <c r="V169" s="9"/>
    </row>
    <row r="170" customFormat="false" ht="15" hidden="false" customHeight="false" outlineLevel="0" collapsed="false">
      <c r="A170" s="9"/>
      <c r="B170" s="9"/>
      <c r="C170" s="9"/>
      <c r="D170" s="14"/>
      <c r="E170" s="9"/>
      <c r="F170" s="9"/>
      <c r="G170" s="9"/>
      <c r="H170" s="14"/>
      <c r="I170" s="14"/>
      <c r="J170" s="12"/>
      <c r="K170" s="13"/>
      <c r="L170" s="13"/>
      <c r="M170" s="14"/>
      <c r="N170" s="9" t="str">
        <f aca="false">IF($D170="","",IFERROR(INDEX(Lists!$B$2:$B$12,MATCH($D170,Lists!$A$2:$A$12,0)),""))</f>
        <v/>
      </c>
      <c r="O170" s="10" t="str">
        <f aca="true">IF($J170="","",MAX(0,(IF($S170&lt;&gt;"",$S170,TODAY())-$J170)/365.25))</f>
        <v/>
      </c>
      <c r="P170" s="11" t="str">
        <f aca="false">IF(OR($K170="",$N170="",$N170=0,$M170="Not depreciated"),"",IF($M170="Reducing balance",$K170-($K170*(1-(1/$N170))^MIN($O170,$N170)),MIN(($K170-IF($L170="",0,$L170))/$N170*$O170,$K170-IF($L170="",0,$L170))))</f>
        <v/>
      </c>
      <c r="Q170" s="11" t="str">
        <f aca="false">IF($K170="","",$K170-IF($P170="",0,$P170))</f>
        <v/>
      </c>
      <c r="R170" s="9"/>
      <c r="S170" s="12"/>
      <c r="T170" s="9"/>
      <c r="U170" s="13"/>
      <c r="V170" s="9"/>
    </row>
    <row r="171" customFormat="false" ht="15" hidden="false" customHeight="false" outlineLevel="0" collapsed="false">
      <c r="A171" s="9"/>
      <c r="B171" s="9"/>
      <c r="C171" s="9"/>
      <c r="D171" s="14"/>
      <c r="E171" s="9"/>
      <c r="F171" s="9"/>
      <c r="G171" s="9"/>
      <c r="H171" s="14"/>
      <c r="I171" s="14"/>
      <c r="J171" s="12"/>
      <c r="K171" s="13"/>
      <c r="L171" s="13"/>
      <c r="M171" s="14"/>
      <c r="N171" s="9" t="str">
        <f aca="false">IF($D171="","",IFERROR(INDEX(Lists!$B$2:$B$12,MATCH($D171,Lists!$A$2:$A$12,0)),""))</f>
        <v/>
      </c>
      <c r="O171" s="10" t="str">
        <f aca="true">IF($J171="","",MAX(0,(IF($S171&lt;&gt;"",$S171,TODAY())-$J171)/365.25))</f>
        <v/>
      </c>
      <c r="P171" s="11" t="str">
        <f aca="false">IF(OR($K171="",$N171="",$N171=0,$M171="Not depreciated"),"",IF($M171="Reducing balance",$K171-($K171*(1-(1/$N171))^MIN($O171,$N171)),MIN(($K171-IF($L171="",0,$L171))/$N171*$O171,$K171-IF($L171="",0,$L171))))</f>
        <v/>
      </c>
      <c r="Q171" s="11" t="str">
        <f aca="false">IF($K171="","",$K171-IF($P171="",0,$P171))</f>
        <v/>
      </c>
      <c r="R171" s="9"/>
      <c r="S171" s="12"/>
      <c r="T171" s="9"/>
      <c r="U171" s="13"/>
      <c r="V171" s="9"/>
    </row>
    <row r="172" customFormat="false" ht="15" hidden="false" customHeight="false" outlineLevel="0" collapsed="false">
      <c r="A172" s="9"/>
      <c r="B172" s="9"/>
      <c r="C172" s="9"/>
      <c r="D172" s="14"/>
      <c r="E172" s="9"/>
      <c r="F172" s="9"/>
      <c r="G172" s="9"/>
      <c r="H172" s="14"/>
      <c r="I172" s="14"/>
      <c r="J172" s="12"/>
      <c r="K172" s="13"/>
      <c r="L172" s="13"/>
      <c r="M172" s="14"/>
      <c r="N172" s="9" t="str">
        <f aca="false">IF($D172="","",IFERROR(INDEX(Lists!$B$2:$B$12,MATCH($D172,Lists!$A$2:$A$12,0)),""))</f>
        <v/>
      </c>
      <c r="O172" s="10" t="str">
        <f aca="true">IF($J172="","",MAX(0,(IF($S172&lt;&gt;"",$S172,TODAY())-$J172)/365.25))</f>
        <v/>
      </c>
      <c r="P172" s="11" t="str">
        <f aca="false">IF(OR($K172="",$N172="",$N172=0,$M172="Not depreciated"),"",IF($M172="Reducing balance",$K172-($K172*(1-(1/$N172))^MIN($O172,$N172)),MIN(($K172-IF($L172="",0,$L172))/$N172*$O172,$K172-IF($L172="",0,$L172))))</f>
        <v/>
      </c>
      <c r="Q172" s="11" t="str">
        <f aca="false">IF($K172="","",$K172-IF($P172="",0,$P172))</f>
        <v/>
      </c>
      <c r="R172" s="9"/>
      <c r="S172" s="12"/>
      <c r="T172" s="9"/>
      <c r="U172" s="13"/>
      <c r="V172" s="9"/>
    </row>
    <row r="173" customFormat="false" ht="15" hidden="false" customHeight="false" outlineLevel="0" collapsed="false">
      <c r="A173" s="9"/>
      <c r="B173" s="9"/>
      <c r="C173" s="9"/>
      <c r="D173" s="14"/>
      <c r="E173" s="9"/>
      <c r="F173" s="9"/>
      <c r="G173" s="9"/>
      <c r="H173" s="14"/>
      <c r="I173" s="14"/>
      <c r="J173" s="12"/>
      <c r="K173" s="13"/>
      <c r="L173" s="13"/>
      <c r="M173" s="14"/>
      <c r="N173" s="9" t="str">
        <f aca="false">IF($D173="","",IFERROR(INDEX(Lists!$B$2:$B$12,MATCH($D173,Lists!$A$2:$A$12,0)),""))</f>
        <v/>
      </c>
      <c r="O173" s="10" t="str">
        <f aca="true">IF($J173="","",MAX(0,(IF($S173&lt;&gt;"",$S173,TODAY())-$J173)/365.25))</f>
        <v/>
      </c>
      <c r="P173" s="11" t="str">
        <f aca="false">IF(OR($K173="",$N173="",$N173=0,$M173="Not depreciated"),"",IF($M173="Reducing balance",$K173-($K173*(1-(1/$N173))^MIN($O173,$N173)),MIN(($K173-IF($L173="",0,$L173))/$N173*$O173,$K173-IF($L173="",0,$L173))))</f>
        <v/>
      </c>
      <c r="Q173" s="11" t="str">
        <f aca="false">IF($K173="","",$K173-IF($P173="",0,$P173))</f>
        <v/>
      </c>
      <c r="R173" s="9"/>
      <c r="S173" s="12"/>
      <c r="T173" s="9"/>
      <c r="U173" s="13"/>
      <c r="V173" s="9"/>
    </row>
    <row r="174" customFormat="false" ht="15" hidden="false" customHeight="false" outlineLevel="0" collapsed="false">
      <c r="A174" s="9"/>
      <c r="B174" s="9"/>
      <c r="C174" s="9"/>
      <c r="D174" s="14"/>
      <c r="E174" s="9"/>
      <c r="F174" s="9"/>
      <c r="G174" s="9"/>
      <c r="H174" s="14"/>
      <c r="I174" s="14"/>
      <c r="J174" s="12"/>
      <c r="K174" s="13"/>
      <c r="L174" s="13"/>
      <c r="M174" s="14"/>
      <c r="N174" s="9" t="str">
        <f aca="false">IF($D174="","",IFERROR(INDEX(Lists!$B$2:$B$12,MATCH($D174,Lists!$A$2:$A$12,0)),""))</f>
        <v/>
      </c>
      <c r="O174" s="10" t="str">
        <f aca="true">IF($J174="","",MAX(0,(IF($S174&lt;&gt;"",$S174,TODAY())-$J174)/365.25))</f>
        <v/>
      </c>
      <c r="P174" s="11" t="str">
        <f aca="false">IF(OR($K174="",$N174="",$N174=0,$M174="Not depreciated"),"",IF($M174="Reducing balance",$K174-($K174*(1-(1/$N174))^MIN($O174,$N174)),MIN(($K174-IF($L174="",0,$L174))/$N174*$O174,$K174-IF($L174="",0,$L174))))</f>
        <v/>
      </c>
      <c r="Q174" s="11" t="str">
        <f aca="false">IF($K174="","",$K174-IF($P174="",0,$P174))</f>
        <v/>
      </c>
      <c r="R174" s="9"/>
      <c r="S174" s="12"/>
      <c r="T174" s="9"/>
      <c r="U174" s="13"/>
      <c r="V174" s="9"/>
    </row>
    <row r="175" customFormat="false" ht="15" hidden="false" customHeight="false" outlineLevel="0" collapsed="false">
      <c r="A175" s="9"/>
      <c r="B175" s="9"/>
      <c r="C175" s="9"/>
      <c r="D175" s="14"/>
      <c r="E175" s="9"/>
      <c r="F175" s="9"/>
      <c r="G175" s="9"/>
      <c r="H175" s="14"/>
      <c r="I175" s="14"/>
      <c r="J175" s="12"/>
      <c r="K175" s="13"/>
      <c r="L175" s="13"/>
      <c r="M175" s="14"/>
      <c r="N175" s="9" t="str">
        <f aca="false">IF($D175="","",IFERROR(INDEX(Lists!$B$2:$B$12,MATCH($D175,Lists!$A$2:$A$12,0)),""))</f>
        <v/>
      </c>
      <c r="O175" s="10" t="str">
        <f aca="true">IF($J175="","",MAX(0,(IF($S175&lt;&gt;"",$S175,TODAY())-$J175)/365.25))</f>
        <v/>
      </c>
      <c r="P175" s="11" t="str">
        <f aca="false">IF(OR($K175="",$N175="",$N175=0,$M175="Not depreciated"),"",IF($M175="Reducing balance",$K175-($K175*(1-(1/$N175))^MIN($O175,$N175)),MIN(($K175-IF($L175="",0,$L175))/$N175*$O175,$K175-IF($L175="",0,$L175))))</f>
        <v/>
      </c>
      <c r="Q175" s="11" t="str">
        <f aca="false">IF($K175="","",$K175-IF($P175="",0,$P175))</f>
        <v/>
      </c>
      <c r="R175" s="9"/>
      <c r="S175" s="12"/>
      <c r="T175" s="9"/>
      <c r="U175" s="13"/>
      <c r="V175" s="9"/>
    </row>
    <row r="176" customFormat="false" ht="15" hidden="false" customHeight="false" outlineLevel="0" collapsed="false">
      <c r="A176" s="9"/>
      <c r="B176" s="9"/>
      <c r="C176" s="9"/>
      <c r="D176" s="14"/>
      <c r="E176" s="9"/>
      <c r="F176" s="9"/>
      <c r="G176" s="9"/>
      <c r="H176" s="14"/>
      <c r="I176" s="14"/>
      <c r="J176" s="12"/>
      <c r="K176" s="13"/>
      <c r="L176" s="13"/>
      <c r="M176" s="14"/>
      <c r="N176" s="9" t="str">
        <f aca="false">IF($D176="","",IFERROR(INDEX(Lists!$B$2:$B$12,MATCH($D176,Lists!$A$2:$A$12,0)),""))</f>
        <v/>
      </c>
      <c r="O176" s="10" t="str">
        <f aca="true">IF($J176="","",MAX(0,(IF($S176&lt;&gt;"",$S176,TODAY())-$J176)/365.25))</f>
        <v/>
      </c>
      <c r="P176" s="11" t="str">
        <f aca="false">IF(OR($K176="",$N176="",$N176=0,$M176="Not depreciated"),"",IF($M176="Reducing balance",$K176-($K176*(1-(1/$N176))^MIN($O176,$N176)),MIN(($K176-IF($L176="",0,$L176))/$N176*$O176,$K176-IF($L176="",0,$L176))))</f>
        <v/>
      </c>
      <c r="Q176" s="11" t="str">
        <f aca="false">IF($K176="","",$K176-IF($P176="",0,$P176))</f>
        <v/>
      </c>
      <c r="R176" s="9"/>
      <c r="S176" s="12"/>
      <c r="T176" s="9"/>
      <c r="U176" s="13"/>
      <c r="V176" s="9"/>
    </row>
    <row r="177" customFormat="false" ht="15" hidden="false" customHeight="false" outlineLevel="0" collapsed="false">
      <c r="A177" s="9"/>
      <c r="B177" s="9"/>
      <c r="C177" s="9"/>
      <c r="D177" s="14"/>
      <c r="E177" s="9"/>
      <c r="F177" s="9"/>
      <c r="G177" s="9"/>
      <c r="H177" s="14"/>
      <c r="I177" s="14"/>
      <c r="J177" s="12"/>
      <c r="K177" s="13"/>
      <c r="L177" s="13"/>
      <c r="M177" s="14"/>
      <c r="N177" s="9" t="str">
        <f aca="false">IF($D177="","",IFERROR(INDEX(Lists!$B$2:$B$12,MATCH($D177,Lists!$A$2:$A$12,0)),""))</f>
        <v/>
      </c>
      <c r="O177" s="10" t="str">
        <f aca="true">IF($J177="","",MAX(0,(IF($S177&lt;&gt;"",$S177,TODAY())-$J177)/365.25))</f>
        <v/>
      </c>
      <c r="P177" s="11" t="str">
        <f aca="false">IF(OR($K177="",$N177="",$N177=0,$M177="Not depreciated"),"",IF($M177="Reducing balance",$K177-($K177*(1-(1/$N177))^MIN($O177,$N177)),MIN(($K177-IF($L177="",0,$L177))/$N177*$O177,$K177-IF($L177="",0,$L177))))</f>
        <v/>
      </c>
      <c r="Q177" s="11" t="str">
        <f aca="false">IF($K177="","",$K177-IF($P177="",0,$P177))</f>
        <v/>
      </c>
      <c r="R177" s="9"/>
      <c r="S177" s="12"/>
      <c r="T177" s="9"/>
      <c r="U177" s="13"/>
      <c r="V177" s="9"/>
    </row>
    <row r="178" customFormat="false" ht="15" hidden="false" customHeight="false" outlineLevel="0" collapsed="false">
      <c r="A178" s="9"/>
      <c r="B178" s="9"/>
      <c r="C178" s="9"/>
      <c r="D178" s="14"/>
      <c r="E178" s="9"/>
      <c r="F178" s="9"/>
      <c r="G178" s="9"/>
      <c r="H178" s="14"/>
      <c r="I178" s="14"/>
      <c r="J178" s="12"/>
      <c r="K178" s="13"/>
      <c r="L178" s="13"/>
      <c r="M178" s="14"/>
      <c r="N178" s="9" t="str">
        <f aca="false">IF($D178="","",IFERROR(INDEX(Lists!$B$2:$B$12,MATCH($D178,Lists!$A$2:$A$12,0)),""))</f>
        <v/>
      </c>
      <c r="O178" s="10" t="str">
        <f aca="true">IF($J178="","",MAX(0,(IF($S178&lt;&gt;"",$S178,TODAY())-$J178)/365.25))</f>
        <v/>
      </c>
      <c r="P178" s="11" t="str">
        <f aca="false">IF(OR($K178="",$N178="",$N178=0,$M178="Not depreciated"),"",IF($M178="Reducing balance",$K178-($K178*(1-(1/$N178))^MIN($O178,$N178)),MIN(($K178-IF($L178="",0,$L178))/$N178*$O178,$K178-IF($L178="",0,$L178))))</f>
        <v/>
      </c>
      <c r="Q178" s="11" t="str">
        <f aca="false">IF($K178="","",$K178-IF($P178="",0,$P178))</f>
        <v/>
      </c>
      <c r="R178" s="9"/>
      <c r="S178" s="12"/>
      <c r="T178" s="9"/>
      <c r="U178" s="13"/>
      <c r="V178" s="9"/>
    </row>
    <row r="179" customFormat="false" ht="15" hidden="false" customHeight="false" outlineLevel="0" collapsed="false">
      <c r="A179" s="9"/>
      <c r="B179" s="9"/>
      <c r="C179" s="9"/>
      <c r="D179" s="14"/>
      <c r="E179" s="9"/>
      <c r="F179" s="9"/>
      <c r="G179" s="9"/>
      <c r="H179" s="14"/>
      <c r="I179" s="14"/>
      <c r="J179" s="12"/>
      <c r="K179" s="13"/>
      <c r="L179" s="13"/>
      <c r="M179" s="14"/>
      <c r="N179" s="9" t="str">
        <f aca="false">IF($D179="","",IFERROR(INDEX(Lists!$B$2:$B$12,MATCH($D179,Lists!$A$2:$A$12,0)),""))</f>
        <v/>
      </c>
      <c r="O179" s="10" t="str">
        <f aca="true">IF($J179="","",MAX(0,(IF($S179&lt;&gt;"",$S179,TODAY())-$J179)/365.25))</f>
        <v/>
      </c>
      <c r="P179" s="11" t="str">
        <f aca="false">IF(OR($K179="",$N179="",$N179=0,$M179="Not depreciated"),"",IF($M179="Reducing balance",$K179-($K179*(1-(1/$N179))^MIN($O179,$N179)),MIN(($K179-IF($L179="",0,$L179))/$N179*$O179,$K179-IF($L179="",0,$L179))))</f>
        <v/>
      </c>
      <c r="Q179" s="11" t="str">
        <f aca="false">IF($K179="","",$K179-IF($P179="",0,$P179))</f>
        <v/>
      </c>
      <c r="R179" s="9"/>
      <c r="S179" s="12"/>
      <c r="T179" s="9"/>
      <c r="U179" s="13"/>
      <c r="V179" s="9"/>
    </row>
    <row r="180" customFormat="false" ht="15" hidden="false" customHeight="false" outlineLevel="0" collapsed="false">
      <c r="A180" s="9"/>
      <c r="B180" s="9"/>
      <c r="C180" s="9"/>
      <c r="D180" s="14"/>
      <c r="E180" s="9"/>
      <c r="F180" s="9"/>
      <c r="G180" s="9"/>
      <c r="H180" s="14"/>
      <c r="I180" s="14"/>
      <c r="J180" s="12"/>
      <c r="K180" s="13"/>
      <c r="L180" s="13"/>
      <c r="M180" s="14"/>
      <c r="N180" s="9" t="str">
        <f aca="false">IF($D180="","",IFERROR(INDEX(Lists!$B$2:$B$12,MATCH($D180,Lists!$A$2:$A$12,0)),""))</f>
        <v/>
      </c>
      <c r="O180" s="10" t="str">
        <f aca="true">IF($J180="","",MAX(0,(IF($S180&lt;&gt;"",$S180,TODAY())-$J180)/365.25))</f>
        <v/>
      </c>
      <c r="P180" s="11" t="str">
        <f aca="false">IF(OR($K180="",$N180="",$N180=0,$M180="Not depreciated"),"",IF($M180="Reducing balance",$K180-($K180*(1-(1/$N180))^MIN($O180,$N180)),MIN(($K180-IF($L180="",0,$L180))/$N180*$O180,$K180-IF($L180="",0,$L180))))</f>
        <v/>
      </c>
      <c r="Q180" s="11" t="str">
        <f aca="false">IF($K180="","",$K180-IF($P180="",0,$P180))</f>
        <v/>
      </c>
      <c r="R180" s="9"/>
      <c r="S180" s="12"/>
      <c r="T180" s="9"/>
      <c r="U180" s="13"/>
      <c r="V180" s="9"/>
    </row>
    <row r="181" customFormat="false" ht="15" hidden="false" customHeight="false" outlineLevel="0" collapsed="false">
      <c r="A181" s="9"/>
      <c r="B181" s="9"/>
      <c r="C181" s="9"/>
      <c r="D181" s="14"/>
      <c r="E181" s="9"/>
      <c r="F181" s="9"/>
      <c r="G181" s="9"/>
      <c r="H181" s="14"/>
      <c r="I181" s="14"/>
      <c r="J181" s="12"/>
      <c r="K181" s="13"/>
      <c r="L181" s="13"/>
      <c r="M181" s="14"/>
      <c r="N181" s="9" t="str">
        <f aca="false">IF($D181="","",IFERROR(INDEX(Lists!$B$2:$B$12,MATCH($D181,Lists!$A$2:$A$12,0)),""))</f>
        <v/>
      </c>
      <c r="O181" s="10" t="str">
        <f aca="true">IF($J181="","",MAX(0,(IF($S181&lt;&gt;"",$S181,TODAY())-$J181)/365.25))</f>
        <v/>
      </c>
      <c r="P181" s="11" t="str">
        <f aca="false">IF(OR($K181="",$N181="",$N181=0,$M181="Not depreciated"),"",IF($M181="Reducing balance",$K181-($K181*(1-(1/$N181))^MIN($O181,$N181)),MIN(($K181-IF($L181="",0,$L181))/$N181*$O181,$K181-IF($L181="",0,$L181))))</f>
        <v/>
      </c>
      <c r="Q181" s="11" t="str">
        <f aca="false">IF($K181="","",$K181-IF($P181="",0,$P181))</f>
        <v/>
      </c>
      <c r="R181" s="9"/>
      <c r="S181" s="12"/>
      <c r="T181" s="9"/>
      <c r="U181" s="13"/>
      <c r="V181" s="9"/>
    </row>
    <row r="182" customFormat="false" ht="15" hidden="false" customHeight="false" outlineLevel="0" collapsed="false">
      <c r="A182" s="9"/>
      <c r="B182" s="9"/>
      <c r="C182" s="9"/>
      <c r="D182" s="14"/>
      <c r="E182" s="9"/>
      <c r="F182" s="9"/>
      <c r="G182" s="9"/>
      <c r="H182" s="14"/>
      <c r="I182" s="14"/>
      <c r="J182" s="12"/>
      <c r="K182" s="13"/>
      <c r="L182" s="13"/>
      <c r="M182" s="14"/>
      <c r="N182" s="9" t="str">
        <f aca="false">IF($D182="","",IFERROR(INDEX(Lists!$B$2:$B$12,MATCH($D182,Lists!$A$2:$A$12,0)),""))</f>
        <v/>
      </c>
      <c r="O182" s="10" t="str">
        <f aca="true">IF($J182="","",MAX(0,(IF($S182&lt;&gt;"",$S182,TODAY())-$J182)/365.25))</f>
        <v/>
      </c>
      <c r="P182" s="11" t="str">
        <f aca="false">IF(OR($K182="",$N182="",$N182=0,$M182="Not depreciated"),"",IF($M182="Reducing balance",$K182-($K182*(1-(1/$N182))^MIN($O182,$N182)),MIN(($K182-IF($L182="",0,$L182))/$N182*$O182,$K182-IF($L182="",0,$L182))))</f>
        <v/>
      </c>
      <c r="Q182" s="11" t="str">
        <f aca="false">IF($K182="","",$K182-IF($P182="",0,$P182))</f>
        <v/>
      </c>
      <c r="R182" s="9"/>
      <c r="S182" s="12"/>
      <c r="T182" s="9"/>
      <c r="U182" s="13"/>
      <c r="V182" s="9"/>
    </row>
    <row r="183" customFormat="false" ht="15" hidden="false" customHeight="false" outlineLevel="0" collapsed="false">
      <c r="A183" s="9"/>
      <c r="B183" s="9"/>
      <c r="C183" s="9"/>
      <c r="D183" s="14"/>
      <c r="E183" s="9"/>
      <c r="F183" s="9"/>
      <c r="G183" s="9"/>
      <c r="H183" s="14"/>
      <c r="I183" s="14"/>
      <c r="J183" s="12"/>
      <c r="K183" s="13"/>
      <c r="L183" s="13"/>
      <c r="M183" s="14"/>
      <c r="N183" s="9" t="str">
        <f aca="false">IF($D183="","",IFERROR(INDEX(Lists!$B$2:$B$12,MATCH($D183,Lists!$A$2:$A$12,0)),""))</f>
        <v/>
      </c>
      <c r="O183" s="10" t="str">
        <f aca="true">IF($J183="","",MAX(0,(IF($S183&lt;&gt;"",$S183,TODAY())-$J183)/365.25))</f>
        <v/>
      </c>
      <c r="P183" s="11" t="str">
        <f aca="false">IF(OR($K183="",$N183="",$N183=0,$M183="Not depreciated"),"",IF($M183="Reducing balance",$K183-($K183*(1-(1/$N183))^MIN($O183,$N183)),MIN(($K183-IF($L183="",0,$L183))/$N183*$O183,$K183-IF($L183="",0,$L183))))</f>
        <v/>
      </c>
      <c r="Q183" s="11" t="str">
        <f aca="false">IF($K183="","",$K183-IF($P183="",0,$P183))</f>
        <v/>
      </c>
      <c r="R183" s="9"/>
      <c r="S183" s="12"/>
      <c r="T183" s="9"/>
      <c r="U183" s="13"/>
      <c r="V183" s="9"/>
    </row>
    <row r="184" customFormat="false" ht="15" hidden="false" customHeight="false" outlineLevel="0" collapsed="false">
      <c r="A184" s="9"/>
      <c r="B184" s="9"/>
      <c r="C184" s="9"/>
      <c r="D184" s="14"/>
      <c r="E184" s="9"/>
      <c r="F184" s="9"/>
      <c r="G184" s="9"/>
      <c r="H184" s="14"/>
      <c r="I184" s="14"/>
      <c r="J184" s="12"/>
      <c r="K184" s="13"/>
      <c r="L184" s="13"/>
      <c r="M184" s="14"/>
      <c r="N184" s="9" t="str">
        <f aca="false">IF($D184="","",IFERROR(INDEX(Lists!$B$2:$B$12,MATCH($D184,Lists!$A$2:$A$12,0)),""))</f>
        <v/>
      </c>
      <c r="O184" s="10" t="str">
        <f aca="true">IF($J184="","",MAX(0,(IF($S184&lt;&gt;"",$S184,TODAY())-$J184)/365.25))</f>
        <v/>
      </c>
      <c r="P184" s="11" t="str">
        <f aca="false">IF(OR($K184="",$N184="",$N184=0,$M184="Not depreciated"),"",IF($M184="Reducing balance",$K184-($K184*(1-(1/$N184))^MIN($O184,$N184)),MIN(($K184-IF($L184="",0,$L184))/$N184*$O184,$K184-IF($L184="",0,$L184))))</f>
        <v/>
      </c>
      <c r="Q184" s="11" t="str">
        <f aca="false">IF($K184="","",$K184-IF($P184="",0,$P184))</f>
        <v/>
      </c>
      <c r="R184" s="9"/>
      <c r="S184" s="12"/>
      <c r="T184" s="9"/>
      <c r="U184" s="13"/>
      <c r="V184" s="9"/>
    </row>
    <row r="185" customFormat="false" ht="15" hidden="false" customHeight="false" outlineLevel="0" collapsed="false">
      <c r="A185" s="9"/>
      <c r="B185" s="9"/>
      <c r="C185" s="9"/>
      <c r="D185" s="14"/>
      <c r="E185" s="9"/>
      <c r="F185" s="9"/>
      <c r="G185" s="9"/>
      <c r="H185" s="14"/>
      <c r="I185" s="14"/>
      <c r="J185" s="12"/>
      <c r="K185" s="13"/>
      <c r="L185" s="13"/>
      <c r="M185" s="14"/>
      <c r="N185" s="9" t="str">
        <f aca="false">IF($D185="","",IFERROR(INDEX(Lists!$B$2:$B$12,MATCH($D185,Lists!$A$2:$A$12,0)),""))</f>
        <v/>
      </c>
      <c r="O185" s="10" t="str">
        <f aca="true">IF($J185="","",MAX(0,(IF($S185&lt;&gt;"",$S185,TODAY())-$J185)/365.25))</f>
        <v/>
      </c>
      <c r="P185" s="11" t="str">
        <f aca="false">IF(OR($K185="",$N185="",$N185=0,$M185="Not depreciated"),"",IF($M185="Reducing balance",$K185-($K185*(1-(1/$N185))^MIN($O185,$N185)),MIN(($K185-IF($L185="",0,$L185))/$N185*$O185,$K185-IF($L185="",0,$L185))))</f>
        <v/>
      </c>
      <c r="Q185" s="11" t="str">
        <f aca="false">IF($K185="","",$K185-IF($P185="",0,$P185))</f>
        <v/>
      </c>
      <c r="R185" s="9"/>
      <c r="S185" s="12"/>
      <c r="T185" s="9"/>
      <c r="U185" s="13"/>
      <c r="V185" s="9"/>
    </row>
    <row r="186" customFormat="false" ht="15" hidden="false" customHeight="false" outlineLevel="0" collapsed="false">
      <c r="A186" s="9"/>
      <c r="B186" s="9"/>
      <c r="C186" s="9"/>
      <c r="D186" s="14"/>
      <c r="E186" s="9"/>
      <c r="F186" s="9"/>
      <c r="G186" s="9"/>
      <c r="H186" s="14"/>
      <c r="I186" s="14"/>
      <c r="J186" s="12"/>
      <c r="K186" s="13"/>
      <c r="L186" s="13"/>
      <c r="M186" s="14"/>
      <c r="N186" s="9" t="str">
        <f aca="false">IF($D186="","",IFERROR(INDEX(Lists!$B$2:$B$12,MATCH($D186,Lists!$A$2:$A$12,0)),""))</f>
        <v/>
      </c>
      <c r="O186" s="10" t="str">
        <f aca="true">IF($J186="","",MAX(0,(IF($S186&lt;&gt;"",$S186,TODAY())-$J186)/365.25))</f>
        <v/>
      </c>
      <c r="P186" s="11" t="str">
        <f aca="false">IF(OR($K186="",$N186="",$N186=0,$M186="Not depreciated"),"",IF($M186="Reducing balance",$K186-($K186*(1-(1/$N186))^MIN($O186,$N186)),MIN(($K186-IF($L186="",0,$L186))/$N186*$O186,$K186-IF($L186="",0,$L186))))</f>
        <v/>
      </c>
      <c r="Q186" s="11" t="str">
        <f aca="false">IF($K186="","",$K186-IF($P186="",0,$P186))</f>
        <v/>
      </c>
      <c r="R186" s="9"/>
      <c r="S186" s="12"/>
      <c r="T186" s="9"/>
      <c r="U186" s="13"/>
      <c r="V186" s="9"/>
    </row>
    <row r="187" customFormat="false" ht="15" hidden="false" customHeight="false" outlineLevel="0" collapsed="false">
      <c r="A187" s="9"/>
      <c r="B187" s="9"/>
      <c r="C187" s="9"/>
      <c r="D187" s="14"/>
      <c r="E187" s="9"/>
      <c r="F187" s="9"/>
      <c r="G187" s="9"/>
      <c r="H187" s="14"/>
      <c r="I187" s="14"/>
      <c r="J187" s="12"/>
      <c r="K187" s="13"/>
      <c r="L187" s="13"/>
      <c r="M187" s="14"/>
      <c r="N187" s="9" t="str">
        <f aca="false">IF($D187="","",IFERROR(INDEX(Lists!$B$2:$B$12,MATCH($D187,Lists!$A$2:$A$12,0)),""))</f>
        <v/>
      </c>
      <c r="O187" s="10" t="str">
        <f aca="true">IF($J187="","",MAX(0,(IF($S187&lt;&gt;"",$S187,TODAY())-$J187)/365.25))</f>
        <v/>
      </c>
      <c r="P187" s="11" t="str">
        <f aca="false">IF(OR($K187="",$N187="",$N187=0,$M187="Not depreciated"),"",IF($M187="Reducing balance",$K187-($K187*(1-(1/$N187))^MIN($O187,$N187)),MIN(($K187-IF($L187="",0,$L187))/$N187*$O187,$K187-IF($L187="",0,$L187))))</f>
        <v/>
      </c>
      <c r="Q187" s="11" t="str">
        <f aca="false">IF($K187="","",$K187-IF($P187="",0,$P187))</f>
        <v/>
      </c>
      <c r="R187" s="9"/>
      <c r="S187" s="12"/>
      <c r="T187" s="9"/>
      <c r="U187" s="13"/>
      <c r="V187" s="9"/>
    </row>
    <row r="188" customFormat="false" ht="15" hidden="false" customHeight="false" outlineLevel="0" collapsed="false">
      <c r="A188" s="9"/>
      <c r="B188" s="9"/>
      <c r="C188" s="9"/>
      <c r="D188" s="14"/>
      <c r="E188" s="9"/>
      <c r="F188" s="9"/>
      <c r="G188" s="9"/>
      <c r="H188" s="14"/>
      <c r="I188" s="14"/>
      <c r="J188" s="12"/>
      <c r="K188" s="13"/>
      <c r="L188" s="13"/>
      <c r="M188" s="14"/>
      <c r="N188" s="9" t="str">
        <f aca="false">IF($D188="","",IFERROR(INDEX(Lists!$B$2:$B$12,MATCH($D188,Lists!$A$2:$A$12,0)),""))</f>
        <v/>
      </c>
      <c r="O188" s="10" t="str">
        <f aca="true">IF($J188="","",MAX(0,(IF($S188&lt;&gt;"",$S188,TODAY())-$J188)/365.25))</f>
        <v/>
      </c>
      <c r="P188" s="11" t="str">
        <f aca="false">IF(OR($K188="",$N188="",$N188=0,$M188="Not depreciated"),"",IF($M188="Reducing balance",$K188-($K188*(1-(1/$N188))^MIN($O188,$N188)),MIN(($K188-IF($L188="",0,$L188))/$N188*$O188,$K188-IF($L188="",0,$L188))))</f>
        <v/>
      </c>
      <c r="Q188" s="11" t="str">
        <f aca="false">IF($K188="","",$K188-IF($P188="",0,$P188))</f>
        <v/>
      </c>
      <c r="R188" s="9"/>
      <c r="S188" s="12"/>
      <c r="T188" s="9"/>
      <c r="U188" s="13"/>
      <c r="V188" s="9"/>
    </row>
    <row r="189" customFormat="false" ht="15" hidden="false" customHeight="false" outlineLevel="0" collapsed="false">
      <c r="A189" s="9"/>
      <c r="B189" s="9"/>
      <c r="C189" s="9"/>
      <c r="D189" s="14"/>
      <c r="E189" s="9"/>
      <c r="F189" s="9"/>
      <c r="G189" s="9"/>
      <c r="H189" s="14"/>
      <c r="I189" s="14"/>
      <c r="J189" s="12"/>
      <c r="K189" s="13"/>
      <c r="L189" s="13"/>
      <c r="M189" s="14"/>
      <c r="N189" s="9" t="str">
        <f aca="false">IF($D189="","",IFERROR(INDEX(Lists!$B$2:$B$12,MATCH($D189,Lists!$A$2:$A$12,0)),""))</f>
        <v/>
      </c>
      <c r="O189" s="10" t="str">
        <f aca="true">IF($J189="","",MAX(0,(IF($S189&lt;&gt;"",$S189,TODAY())-$J189)/365.25))</f>
        <v/>
      </c>
      <c r="P189" s="11" t="str">
        <f aca="false">IF(OR($K189="",$N189="",$N189=0,$M189="Not depreciated"),"",IF($M189="Reducing balance",$K189-($K189*(1-(1/$N189))^MIN($O189,$N189)),MIN(($K189-IF($L189="",0,$L189))/$N189*$O189,$K189-IF($L189="",0,$L189))))</f>
        <v/>
      </c>
      <c r="Q189" s="11" t="str">
        <f aca="false">IF($K189="","",$K189-IF($P189="",0,$P189))</f>
        <v/>
      </c>
      <c r="R189" s="9"/>
      <c r="S189" s="12"/>
      <c r="T189" s="9"/>
      <c r="U189" s="13"/>
      <c r="V189" s="9"/>
    </row>
    <row r="190" customFormat="false" ht="15" hidden="false" customHeight="false" outlineLevel="0" collapsed="false">
      <c r="A190" s="9"/>
      <c r="B190" s="9"/>
      <c r="C190" s="9"/>
      <c r="D190" s="14"/>
      <c r="E190" s="9"/>
      <c r="F190" s="9"/>
      <c r="G190" s="9"/>
      <c r="H190" s="14"/>
      <c r="I190" s="14"/>
      <c r="J190" s="12"/>
      <c r="K190" s="13"/>
      <c r="L190" s="13"/>
      <c r="M190" s="14"/>
      <c r="N190" s="9" t="str">
        <f aca="false">IF($D190="","",IFERROR(INDEX(Lists!$B$2:$B$12,MATCH($D190,Lists!$A$2:$A$12,0)),""))</f>
        <v/>
      </c>
      <c r="O190" s="10" t="str">
        <f aca="true">IF($J190="","",MAX(0,(IF($S190&lt;&gt;"",$S190,TODAY())-$J190)/365.25))</f>
        <v/>
      </c>
      <c r="P190" s="11" t="str">
        <f aca="false">IF(OR($K190="",$N190="",$N190=0,$M190="Not depreciated"),"",IF($M190="Reducing balance",$K190-($K190*(1-(1/$N190))^MIN($O190,$N190)),MIN(($K190-IF($L190="",0,$L190))/$N190*$O190,$K190-IF($L190="",0,$L190))))</f>
        <v/>
      </c>
      <c r="Q190" s="11" t="str">
        <f aca="false">IF($K190="","",$K190-IF($P190="",0,$P190))</f>
        <v/>
      </c>
      <c r="R190" s="9"/>
      <c r="S190" s="12"/>
      <c r="T190" s="9"/>
      <c r="U190" s="13"/>
      <c r="V190" s="9"/>
    </row>
    <row r="191" customFormat="false" ht="15" hidden="false" customHeight="false" outlineLevel="0" collapsed="false">
      <c r="A191" s="9"/>
      <c r="B191" s="9"/>
      <c r="C191" s="9"/>
      <c r="D191" s="14"/>
      <c r="E191" s="9"/>
      <c r="F191" s="9"/>
      <c r="G191" s="9"/>
      <c r="H191" s="14"/>
      <c r="I191" s="14"/>
      <c r="J191" s="12"/>
      <c r="K191" s="13"/>
      <c r="L191" s="13"/>
      <c r="M191" s="14"/>
      <c r="N191" s="9" t="str">
        <f aca="false">IF($D191="","",IFERROR(INDEX(Lists!$B$2:$B$12,MATCH($D191,Lists!$A$2:$A$12,0)),""))</f>
        <v/>
      </c>
      <c r="O191" s="10" t="str">
        <f aca="true">IF($J191="","",MAX(0,(IF($S191&lt;&gt;"",$S191,TODAY())-$J191)/365.25))</f>
        <v/>
      </c>
      <c r="P191" s="11" t="str">
        <f aca="false">IF(OR($K191="",$N191="",$N191=0,$M191="Not depreciated"),"",IF($M191="Reducing balance",$K191-($K191*(1-(1/$N191))^MIN($O191,$N191)),MIN(($K191-IF($L191="",0,$L191))/$N191*$O191,$K191-IF($L191="",0,$L191))))</f>
        <v/>
      </c>
      <c r="Q191" s="11" t="str">
        <f aca="false">IF($K191="","",$K191-IF($P191="",0,$P191))</f>
        <v/>
      </c>
      <c r="R191" s="9"/>
      <c r="S191" s="12"/>
      <c r="T191" s="9"/>
      <c r="U191" s="13"/>
      <c r="V191" s="9"/>
    </row>
    <row r="192" customFormat="false" ht="15" hidden="false" customHeight="false" outlineLevel="0" collapsed="false">
      <c r="A192" s="9"/>
      <c r="B192" s="9"/>
      <c r="C192" s="9"/>
      <c r="D192" s="14"/>
      <c r="E192" s="9"/>
      <c r="F192" s="9"/>
      <c r="G192" s="9"/>
      <c r="H192" s="14"/>
      <c r="I192" s="14"/>
      <c r="J192" s="12"/>
      <c r="K192" s="13"/>
      <c r="L192" s="13"/>
      <c r="M192" s="14"/>
      <c r="N192" s="9" t="str">
        <f aca="false">IF($D192="","",IFERROR(INDEX(Lists!$B$2:$B$12,MATCH($D192,Lists!$A$2:$A$12,0)),""))</f>
        <v/>
      </c>
      <c r="O192" s="10" t="str">
        <f aca="true">IF($J192="","",MAX(0,(IF($S192&lt;&gt;"",$S192,TODAY())-$J192)/365.25))</f>
        <v/>
      </c>
      <c r="P192" s="11" t="str">
        <f aca="false">IF(OR($K192="",$N192="",$N192=0,$M192="Not depreciated"),"",IF($M192="Reducing balance",$K192-($K192*(1-(1/$N192))^MIN($O192,$N192)),MIN(($K192-IF($L192="",0,$L192))/$N192*$O192,$K192-IF($L192="",0,$L192))))</f>
        <v/>
      </c>
      <c r="Q192" s="11" t="str">
        <f aca="false">IF($K192="","",$K192-IF($P192="",0,$P192))</f>
        <v/>
      </c>
      <c r="R192" s="9"/>
      <c r="S192" s="12"/>
      <c r="T192" s="9"/>
      <c r="U192" s="13"/>
      <c r="V192" s="9"/>
    </row>
    <row r="193" customFormat="false" ht="15" hidden="false" customHeight="false" outlineLevel="0" collapsed="false">
      <c r="A193" s="9"/>
      <c r="B193" s="9"/>
      <c r="C193" s="9"/>
      <c r="D193" s="14"/>
      <c r="E193" s="9"/>
      <c r="F193" s="9"/>
      <c r="G193" s="9"/>
      <c r="H193" s="14"/>
      <c r="I193" s="14"/>
      <c r="J193" s="12"/>
      <c r="K193" s="13"/>
      <c r="L193" s="13"/>
      <c r="M193" s="14"/>
      <c r="N193" s="9" t="str">
        <f aca="false">IF($D193="","",IFERROR(INDEX(Lists!$B$2:$B$12,MATCH($D193,Lists!$A$2:$A$12,0)),""))</f>
        <v/>
      </c>
      <c r="O193" s="10" t="str">
        <f aca="true">IF($J193="","",MAX(0,(IF($S193&lt;&gt;"",$S193,TODAY())-$J193)/365.25))</f>
        <v/>
      </c>
      <c r="P193" s="11" t="str">
        <f aca="false">IF(OR($K193="",$N193="",$N193=0,$M193="Not depreciated"),"",IF($M193="Reducing balance",$K193-($K193*(1-(1/$N193))^MIN($O193,$N193)),MIN(($K193-IF($L193="",0,$L193))/$N193*$O193,$K193-IF($L193="",0,$L193))))</f>
        <v/>
      </c>
      <c r="Q193" s="11" t="str">
        <f aca="false">IF($K193="","",$K193-IF($P193="",0,$P193))</f>
        <v/>
      </c>
      <c r="R193" s="9"/>
      <c r="S193" s="12"/>
      <c r="T193" s="9"/>
      <c r="U193" s="13"/>
      <c r="V193" s="9"/>
    </row>
    <row r="194" customFormat="false" ht="15" hidden="false" customHeight="false" outlineLevel="0" collapsed="false">
      <c r="A194" s="9"/>
      <c r="B194" s="9"/>
      <c r="C194" s="9"/>
      <c r="D194" s="14"/>
      <c r="E194" s="9"/>
      <c r="F194" s="9"/>
      <c r="G194" s="9"/>
      <c r="H194" s="14"/>
      <c r="I194" s="14"/>
      <c r="J194" s="12"/>
      <c r="K194" s="13"/>
      <c r="L194" s="13"/>
      <c r="M194" s="14"/>
      <c r="N194" s="9" t="str">
        <f aca="false">IF($D194="","",IFERROR(INDEX(Lists!$B$2:$B$12,MATCH($D194,Lists!$A$2:$A$12,0)),""))</f>
        <v/>
      </c>
      <c r="O194" s="10" t="str">
        <f aca="true">IF($J194="","",MAX(0,(IF($S194&lt;&gt;"",$S194,TODAY())-$J194)/365.25))</f>
        <v/>
      </c>
      <c r="P194" s="11" t="str">
        <f aca="false">IF(OR($K194="",$N194="",$N194=0,$M194="Not depreciated"),"",IF($M194="Reducing balance",$K194-($K194*(1-(1/$N194))^MIN($O194,$N194)),MIN(($K194-IF($L194="",0,$L194))/$N194*$O194,$K194-IF($L194="",0,$L194))))</f>
        <v/>
      </c>
      <c r="Q194" s="11" t="str">
        <f aca="false">IF($K194="","",$K194-IF($P194="",0,$P194))</f>
        <v/>
      </c>
      <c r="R194" s="9"/>
      <c r="S194" s="12"/>
      <c r="T194" s="9"/>
      <c r="U194" s="13"/>
      <c r="V194" s="9"/>
    </row>
    <row r="195" customFormat="false" ht="15" hidden="false" customHeight="false" outlineLevel="0" collapsed="false">
      <c r="A195" s="9"/>
      <c r="B195" s="9"/>
      <c r="C195" s="9"/>
      <c r="D195" s="14"/>
      <c r="E195" s="9"/>
      <c r="F195" s="9"/>
      <c r="G195" s="9"/>
      <c r="H195" s="14"/>
      <c r="I195" s="14"/>
      <c r="J195" s="12"/>
      <c r="K195" s="13"/>
      <c r="L195" s="13"/>
      <c r="M195" s="14"/>
      <c r="N195" s="9" t="str">
        <f aca="false">IF($D195="","",IFERROR(INDEX(Lists!$B$2:$B$12,MATCH($D195,Lists!$A$2:$A$12,0)),""))</f>
        <v/>
      </c>
      <c r="O195" s="10" t="str">
        <f aca="true">IF($J195="","",MAX(0,(IF($S195&lt;&gt;"",$S195,TODAY())-$J195)/365.25))</f>
        <v/>
      </c>
      <c r="P195" s="11" t="str">
        <f aca="false">IF(OR($K195="",$N195="",$N195=0,$M195="Not depreciated"),"",IF($M195="Reducing balance",$K195-($K195*(1-(1/$N195))^MIN($O195,$N195)),MIN(($K195-IF($L195="",0,$L195))/$N195*$O195,$K195-IF($L195="",0,$L195))))</f>
        <v/>
      </c>
      <c r="Q195" s="11" t="str">
        <f aca="false">IF($K195="","",$K195-IF($P195="",0,$P195))</f>
        <v/>
      </c>
      <c r="R195" s="9"/>
      <c r="S195" s="12"/>
      <c r="T195" s="9"/>
      <c r="U195" s="13"/>
      <c r="V195" s="9"/>
    </row>
    <row r="196" customFormat="false" ht="15" hidden="false" customHeight="false" outlineLevel="0" collapsed="false">
      <c r="A196" s="9"/>
      <c r="B196" s="9"/>
      <c r="C196" s="9"/>
      <c r="D196" s="14"/>
      <c r="E196" s="9"/>
      <c r="F196" s="9"/>
      <c r="G196" s="9"/>
      <c r="H196" s="14"/>
      <c r="I196" s="14"/>
      <c r="J196" s="12"/>
      <c r="K196" s="13"/>
      <c r="L196" s="13"/>
      <c r="M196" s="14"/>
      <c r="N196" s="9" t="str">
        <f aca="false">IF($D196="","",IFERROR(INDEX(Lists!$B$2:$B$12,MATCH($D196,Lists!$A$2:$A$12,0)),""))</f>
        <v/>
      </c>
      <c r="O196" s="10" t="str">
        <f aca="true">IF($J196="","",MAX(0,(IF($S196&lt;&gt;"",$S196,TODAY())-$J196)/365.25))</f>
        <v/>
      </c>
      <c r="P196" s="11" t="str">
        <f aca="false">IF(OR($K196="",$N196="",$N196=0,$M196="Not depreciated"),"",IF($M196="Reducing balance",$K196-($K196*(1-(1/$N196))^MIN($O196,$N196)),MIN(($K196-IF($L196="",0,$L196))/$N196*$O196,$K196-IF($L196="",0,$L196))))</f>
        <v/>
      </c>
      <c r="Q196" s="11" t="str">
        <f aca="false">IF($K196="","",$K196-IF($P196="",0,$P196))</f>
        <v/>
      </c>
      <c r="R196" s="9"/>
      <c r="S196" s="12"/>
      <c r="T196" s="9"/>
      <c r="U196" s="13"/>
      <c r="V196" s="9"/>
    </row>
    <row r="197" customFormat="false" ht="15" hidden="false" customHeight="false" outlineLevel="0" collapsed="false">
      <c r="A197" s="9"/>
      <c r="B197" s="9"/>
      <c r="C197" s="9"/>
      <c r="D197" s="14"/>
      <c r="E197" s="9"/>
      <c r="F197" s="9"/>
      <c r="G197" s="9"/>
      <c r="H197" s="14"/>
      <c r="I197" s="14"/>
      <c r="J197" s="12"/>
      <c r="K197" s="13"/>
      <c r="L197" s="13"/>
      <c r="M197" s="14"/>
      <c r="N197" s="9" t="str">
        <f aca="false">IF($D197="","",IFERROR(INDEX(Lists!$B$2:$B$12,MATCH($D197,Lists!$A$2:$A$12,0)),""))</f>
        <v/>
      </c>
      <c r="O197" s="10" t="str">
        <f aca="true">IF($J197="","",MAX(0,(IF($S197&lt;&gt;"",$S197,TODAY())-$J197)/365.25))</f>
        <v/>
      </c>
      <c r="P197" s="11" t="str">
        <f aca="false">IF(OR($K197="",$N197="",$N197=0,$M197="Not depreciated"),"",IF($M197="Reducing balance",$K197-($K197*(1-(1/$N197))^MIN($O197,$N197)),MIN(($K197-IF($L197="",0,$L197))/$N197*$O197,$K197-IF($L197="",0,$L197))))</f>
        <v/>
      </c>
      <c r="Q197" s="11" t="str">
        <f aca="false">IF($K197="","",$K197-IF($P197="",0,$P197))</f>
        <v/>
      </c>
      <c r="R197" s="9"/>
      <c r="S197" s="12"/>
      <c r="T197" s="9"/>
      <c r="U197" s="13"/>
      <c r="V197" s="9"/>
    </row>
    <row r="198" customFormat="false" ht="15" hidden="false" customHeight="false" outlineLevel="0" collapsed="false">
      <c r="A198" s="9"/>
      <c r="B198" s="9"/>
      <c r="C198" s="9"/>
      <c r="D198" s="14"/>
      <c r="E198" s="9"/>
      <c r="F198" s="9"/>
      <c r="G198" s="9"/>
      <c r="H198" s="14"/>
      <c r="I198" s="14"/>
      <c r="J198" s="12"/>
      <c r="K198" s="13"/>
      <c r="L198" s="13"/>
      <c r="M198" s="14"/>
      <c r="N198" s="9" t="str">
        <f aca="false">IF($D198="","",IFERROR(INDEX(Lists!$B$2:$B$12,MATCH($D198,Lists!$A$2:$A$12,0)),""))</f>
        <v/>
      </c>
      <c r="O198" s="10" t="str">
        <f aca="true">IF($J198="","",MAX(0,(IF($S198&lt;&gt;"",$S198,TODAY())-$J198)/365.25))</f>
        <v/>
      </c>
      <c r="P198" s="11" t="str">
        <f aca="false">IF(OR($K198="",$N198="",$N198=0,$M198="Not depreciated"),"",IF($M198="Reducing balance",$K198-($K198*(1-(1/$N198))^MIN($O198,$N198)),MIN(($K198-IF($L198="",0,$L198))/$N198*$O198,$K198-IF($L198="",0,$L198))))</f>
        <v/>
      </c>
      <c r="Q198" s="11" t="str">
        <f aca="false">IF($K198="","",$K198-IF($P198="",0,$P198))</f>
        <v/>
      </c>
      <c r="R198" s="9"/>
      <c r="S198" s="12"/>
      <c r="T198" s="9"/>
      <c r="U198" s="13"/>
      <c r="V198" s="9"/>
    </row>
    <row r="199" customFormat="false" ht="15" hidden="false" customHeight="false" outlineLevel="0" collapsed="false">
      <c r="A199" s="9"/>
      <c r="B199" s="9"/>
      <c r="C199" s="9"/>
      <c r="D199" s="14"/>
      <c r="E199" s="9"/>
      <c r="F199" s="9"/>
      <c r="G199" s="9"/>
      <c r="H199" s="14"/>
      <c r="I199" s="14"/>
      <c r="J199" s="12"/>
      <c r="K199" s="13"/>
      <c r="L199" s="13"/>
      <c r="M199" s="14"/>
      <c r="N199" s="9" t="str">
        <f aca="false">IF($D199="","",IFERROR(INDEX(Lists!$B$2:$B$12,MATCH($D199,Lists!$A$2:$A$12,0)),""))</f>
        <v/>
      </c>
      <c r="O199" s="10" t="str">
        <f aca="true">IF($J199="","",MAX(0,(IF($S199&lt;&gt;"",$S199,TODAY())-$J199)/365.25))</f>
        <v/>
      </c>
      <c r="P199" s="11" t="str">
        <f aca="false">IF(OR($K199="",$N199="",$N199=0,$M199="Not depreciated"),"",IF($M199="Reducing balance",$K199-($K199*(1-(1/$N199))^MIN($O199,$N199)),MIN(($K199-IF($L199="",0,$L199))/$N199*$O199,$K199-IF($L199="",0,$L199))))</f>
        <v/>
      </c>
      <c r="Q199" s="11" t="str">
        <f aca="false">IF($K199="","",$K199-IF($P199="",0,$P199))</f>
        <v/>
      </c>
      <c r="R199" s="9"/>
      <c r="S199" s="12"/>
      <c r="T199" s="9"/>
      <c r="U199" s="13"/>
      <c r="V199" s="9"/>
    </row>
    <row r="200" customFormat="false" ht="15" hidden="false" customHeight="false" outlineLevel="0" collapsed="false">
      <c r="A200" s="9"/>
      <c r="B200" s="9"/>
      <c r="C200" s="9"/>
      <c r="D200" s="14"/>
      <c r="E200" s="9"/>
      <c r="F200" s="9"/>
      <c r="G200" s="9"/>
      <c r="H200" s="14"/>
      <c r="I200" s="14"/>
      <c r="J200" s="12"/>
      <c r="K200" s="13"/>
      <c r="L200" s="13"/>
      <c r="M200" s="14"/>
      <c r="N200" s="9" t="str">
        <f aca="false">IF($D200="","",IFERROR(INDEX(Lists!$B$2:$B$12,MATCH($D200,Lists!$A$2:$A$12,0)),""))</f>
        <v/>
      </c>
      <c r="O200" s="10" t="str">
        <f aca="true">IF($J200="","",MAX(0,(IF($S200&lt;&gt;"",$S200,TODAY())-$J200)/365.25))</f>
        <v/>
      </c>
      <c r="P200" s="11" t="str">
        <f aca="false">IF(OR($K200="",$N200="",$N200=0,$M200="Not depreciated"),"",IF($M200="Reducing balance",$K200-($K200*(1-(1/$N200))^MIN($O200,$N200)),MIN(($K200-IF($L200="",0,$L200))/$N200*$O200,$K200-IF($L200="",0,$L200))))</f>
        <v/>
      </c>
      <c r="Q200" s="11" t="str">
        <f aca="false">IF($K200="","",$K200-IF($P200="",0,$P200))</f>
        <v/>
      </c>
      <c r="R200" s="9"/>
      <c r="S200" s="12"/>
      <c r="T200" s="9"/>
      <c r="U200" s="13"/>
      <c r="V200" s="9"/>
    </row>
    <row r="201" customFormat="false" ht="15" hidden="false" customHeight="false" outlineLevel="0" collapsed="false">
      <c r="A201" s="9"/>
      <c r="B201" s="9"/>
      <c r="C201" s="9"/>
      <c r="D201" s="14"/>
      <c r="E201" s="9"/>
      <c r="F201" s="9"/>
      <c r="G201" s="9"/>
      <c r="H201" s="14"/>
      <c r="I201" s="14"/>
      <c r="J201" s="12"/>
      <c r="K201" s="13"/>
      <c r="L201" s="13"/>
      <c r="M201" s="14"/>
      <c r="N201" s="9" t="str">
        <f aca="false">IF($D201="","",IFERROR(INDEX(Lists!$B$2:$B$12,MATCH($D201,Lists!$A$2:$A$12,0)),""))</f>
        <v/>
      </c>
      <c r="O201" s="10" t="str">
        <f aca="true">IF($J201="","",MAX(0,(IF($S201&lt;&gt;"",$S201,TODAY())-$J201)/365.25))</f>
        <v/>
      </c>
      <c r="P201" s="11" t="str">
        <f aca="false">IF(OR($K201="",$N201="",$N201=0,$M201="Not depreciated"),"",IF($M201="Reducing balance",$K201-($K201*(1-(1/$N201))^MIN($O201,$N201)),MIN(($K201-IF($L201="",0,$L201))/$N201*$O201,$K201-IF($L201="",0,$L201))))</f>
        <v/>
      </c>
      <c r="Q201" s="11" t="str">
        <f aca="false">IF($K201="","",$K201-IF($P201="",0,$P201))</f>
        <v/>
      </c>
      <c r="R201" s="9"/>
      <c r="S201" s="12"/>
      <c r="T201" s="9"/>
      <c r="U201" s="13"/>
      <c r="V201" s="9"/>
    </row>
    <row r="202" customFormat="false" ht="15" hidden="false" customHeight="false" outlineLevel="0" collapsed="false">
      <c r="A202" s="9"/>
      <c r="B202" s="9"/>
      <c r="C202" s="9"/>
      <c r="D202" s="14"/>
      <c r="E202" s="9"/>
      <c r="F202" s="9"/>
      <c r="G202" s="9"/>
      <c r="H202" s="14"/>
      <c r="I202" s="14"/>
      <c r="J202" s="12"/>
      <c r="K202" s="13"/>
      <c r="L202" s="13"/>
      <c r="M202" s="14"/>
      <c r="N202" s="9" t="str">
        <f aca="false">IF($D202="","",IFERROR(INDEX(Lists!$B$2:$B$12,MATCH($D202,Lists!$A$2:$A$12,0)),""))</f>
        <v/>
      </c>
      <c r="O202" s="10" t="str">
        <f aca="true">IF($J202="","",MAX(0,(IF($S202&lt;&gt;"",$S202,TODAY())-$J202)/365.25))</f>
        <v/>
      </c>
      <c r="P202" s="11" t="str">
        <f aca="false">IF(OR($K202="",$N202="",$N202=0,$M202="Not depreciated"),"",IF($M202="Reducing balance",$K202-($K202*(1-(1/$N202))^MIN($O202,$N202)),MIN(($K202-IF($L202="",0,$L202))/$N202*$O202,$K202-IF($L202="",0,$L202))))</f>
        <v/>
      </c>
      <c r="Q202" s="11" t="str">
        <f aca="false">IF($K202="","",$K202-IF($P202="",0,$P202))</f>
        <v/>
      </c>
      <c r="R202" s="9"/>
      <c r="S202" s="12"/>
      <c r="T202" s="9"/>
      <c r="U202" s="13"/>
      <c r="V202" s="9"/>
    </row>
    <row r="203" customFormat="false" ht="15" hidden="false" customHeight="false" outlineLevel="0" collapsed="false">
      <c r="A203" s="9"/>
      <c r="B203" s="9"/>
      <c r="C203" s="9"/>
      <c r="D203" s="14"/>
      <c r="E203" s="9"/>
      <c r="F203" s="9"/>
      <c r="G203" s="9"/>
      <c r="H203" s="14"/>
      <c r="I203" s="14"/>
      <c r="J203" s="12"/>
      <c r="K203" s="13"/>
      <c r="L203" s="13"/>
      <c r="M203" s="14"/>
      <c r="N203" s="9" t="str">
        <f aca="false">IF($D203="","",IFERROR(INDEX(Lists!$B$2:$B$12,MATCH($D203,Lists!$A$2:$A$12,0)),""))</f>
        <v/>
      </c>
      <c r="O203" s="10" t="str">
        <f aca="true">IF($J203="","",MAX(0,(IF($S203&lt;&gt;"",$S203,TODAY())-$J203)/365.25))</f>
        <v/>
      </c>
      <c r="P203" s="11" t="str">
        <f aca="false">IF(OR($K203="",$N203="",$N203=0,$M203="Not depreciated"),"",IF($M203="Reducing balance",$K203-($K203*(1-(1/$N203))^MIN($O203,$N203)),MIN(($K203-IF($L203="",0,$L203))/$N203*$O203,$K203-IF($L203="",0,$L203))))</f>
        <v/>
      </c>
      <c r="Q203" s="11" t="str">
        <f aca="false">IF($K203="","",$K203-IF($P203="",0,$P203))</f>
        <v/>
      </c>
      <c r="R203" s="9"/>
      <c r="S203" s="12"/>
      <c r="T203" s="9"/>
      <c r="U203" s="13"/>
      <c r="V203" s="9"/>
    </row>
    <row r="204" customFormat="false" ht="15" hidden="false" customHeight="false" outlineLevel="0" collapsed="false">
      <c r="A204" s="9"/>
      <c r="B204" s="9"/>
      <c r="C204" s="9"/>
      <c r="D204" s="14"/>
      <c r="E204" s="9"/>
      <c r="F204" s="9"/>
      <c r="G204" s="9"/>
      <c r="H204" s="14"/>
      <c r="I204" s="14"/>
      <c r="J204" s="12"/>
      <c r="K204" s="13"/>
      <c r="L204" s="13"/>
      <c r="M204" s="14"/>
      <c r="N204" s="9" t="str">
        <f aca="false">IF($D204="","",IFERROR(INDEX(Lists!$B$2:$B$12,MATCH($D204,Lists!$A$2:$A$12,0)),""))</f>
        <v/>
      </c>
      <c r="O204" s="10" t="str">
        <f aca="true">IF($J204="","",MAX(0,(IF($S204&lt;&gt;"",$S204,TODAY())-$J204)/365.25))</f>
        <v/>
      </c>
      <c r="P204" s="11" t="str">
        <f aca="false">IF(OR($K204="",$N204="",$N204=0,$M204="Not depreciated"),"",IF($M204="Reducing balance",$K204-($K204*(1-(1/$N204))^MIN($O204,$N204)),MIN(($K204-IF($L204="",0,$L204))/$N204*$O204,$K204-IF($L204="",0,$L204))))</f>
        <v/>
      </c>
      <c r="Q204" s="11" t="str">
        <f aca="false">IF($K204="","",$K204-IF($P204="",0,$P204))</f>
        <v/>
      </c>
      <c r="R204" s="9"/>
      <c r="S204" s="12"/>
      <c r="T204" s="9"/>
      <c r="U204" s="13"/>
      <c r="V204" s="9"/>
    </row>
    <row r="205" customFormat="false" ht="15" hidden="false" customHeight="false" outlineLevel="0" collapsed="false">
      <c r="A205" s="9"/>
      <c r="B205" s="9"/>
      <c r="C205" s="9"/>
      <c r="D205" s="14"/>
      <c r="E205" s="9"/>
      <c r="F205" s="9"/>
      <c r="G205" s="9"/>
      <c r="H205" s="14"/>
      <c r="I205" s="14"/>
      <c r="J205" s="12"/>
      <c r="K205" s="13"/>
      <c r="L205" s="13"/>
      <c r="M205" s="14"/>
      <c r="N205" s="9" t="str">
        <f aca="false">IF($D205="","",IFERROR(INDEX(Lists!$B$2:$B$12,MATCH($D205,Lists!$A$2:$A$12,0)),""))</f>
        <v/>
      </c>
      <c r="O205" s="10" t="str">
        <f aca="true">IF($J205="","",MAX(0,(IF($S205&lt;&gt;"",$S205,TODAY())-$J205)/365.25))</f>
        <v/>
      </c>
      <c r="P205" s="11" t="str">
        <f aca="false">IF(OR($K205="",$N205="",$N205=0,$M205="Not depreciated"),"",IF($M205="Reducing balance",$K205-($K205*(1-(1/$N205))^MIN($O205,$N205)),MIN(($K205-IF($L205="",0,$L205))/$N205*$O205,$K205-IF($L205="",0,$L205))))</f>
        <v/>
      </c>
      <c r="Q205" s="11" t="str">
        <f aca="false">IF($K205="","",$K205-IF($P205="",0,$P205))</f>
        <v/>
      </c>
      <c r="R205" s="9"/>
      <c r="S205" s="12"/>
      <c r="T205" s="9"/>
      <c r="U205" s="13"/>
      <c r="V205" s="9"/>
    </row>
    <row r="206" customFormat="false" ht="15" hidden="false" customHeight="false" outlineLevel="0" collapsed="false">
      <c r="A206" s="9"/>
      <c r="B206" s="9"/>
      <c r="C206" s="9"/>
      <c r="D206" s="14"/>
      <c r="E206" s="9"/>
      <c r="F206" s="9"/>
      <c r="G206" s="9"/>
      <c r="H206" s="14"/>
      <c r="I206" s="14"/>
      <c r="J206" s="12"/>
      <c r="K206" s="13"/>
      <c r="L206" s="13"/>
      <c r="M206" s="14"/>
      <c r="N206" s="9" t="str">
        <f aca="false">IF($D206="","",IFERROR(INDEX(Lists!$B$2:$B$12,MATCH($D206,Lists!$A$2:$A$12,0)),""))</f>
        <v/>
      </c>
      <c r="O206" s="10" t="str">
        <f aca="true">IF($J206="","",MAX(0,(IF($S206&lt;&gt;"",$S206,TODAY())-$J206)/365.25))</f>
        <v/>
      </c>
      <c r="P206" s="11" t="str">
        <f aca="false">IF(OR($K206="",$N206="",$N206=0,$M206="Not depreciated"),"",IF($M206="Reducing balance",$K206-($K206*(1-(1/$N206))^MIN($O206,$N206)),MIN(($K206-IF($L206="",0,$L206))/$N206*$O206,$K206-IF($L206="",0,$L206))))</f>
        <v/>
      </c>
      <c r="Q206" s="11" t="str">
        <f aca="false">IF($K206="","",$K206-IF($P206="",0,$P206))</f>
        <v/>
      </c>
      <c r="R206" s="9"/>
      <c r="S206" s="12"/>
      <c r="T206" s="9"/>
      <c r="U206" s="13"/>
      <c r="V206" s="9"/>
    </row>
    <row r="207" customFormat="false" ht="15" hidden="false" customHeight="false" outlineLevel="0" collapsed="false">
      <c r="A207" s="9"/>
      <c r="B207" s="9"/>
      <c r="C207" s="9"/>
      <c r="D207" s="14"/>
      <c r="E207" s="9"/>
      <c r="F207" s="9"/>
      <c r="G207" s="9"/>
      <c r="H207" s="14"/>
      <c r="I207" s="14"/>
      <c r="J207" s="12"/>
      <c r="K207" s="13"/>
      <c r="L207" s="13"/>
      <c r="M207" s="14"/>
      <c r="N207" s="9" t="str">
        <f aca="false">IF($D207="","",IFERROR(INDEX(Lists!$B$2:$B$12,MATCH($D207,Lists!$A$2:$A$12,0)),""))</f>
        <v/>
      </c>
      <c r="O207" s="10" t="str">
        <f aca="true">IF($J207="","",MAX(0,(IF($S207&lt;&gt;"",$S207,TODAY())-$J207)/365.25))</f>
        <v/>
      </c>
      <c r="P207" s="11" t="str">
        <f aca="false">IF(OR($K207="",$N207="",$N207=0,$M207="Not depreciated"),"",IF($M207="Reducing balance",$K207-($K207*(1-(1/$N207))^MIN($O207,$N207)),MIN(($K207-IF($L207="",0,$L207))/$N207*$O207,$K207-IF($L207="",0,$L207))))</f>
        <v/>
      </c>
      <c r="Q207" s="11" t="str">
        <f aca="false">IF($K207="","",$K207-IF($P207="",0,$P207))</f>
        <v/>
      </c>
      <c r="R207" s="9"/>
      <c r="S207" s="12"/>
      <c r="T207" s="9"/>
      <c r="U207" s="13"/>
      <c r="V207" s="9"/>
    </row>
    <row r="208" customFormat="false" ht="15" hidden="false" customHeight="false" outlineLevel="0" collapsed="false">
      <c r="A208" s="9"/>
      <c r="B208" s="9"/>
      <c r="C208" s="9"/>
      <c r="D208" s="14"/>
      <c r="E208" s="9"/>
      <c r="F208" s="9"/>
      <c r="G208" s="9"/>
      <c r="H208" s="14"/>
      <c r="I208" s="14"/>
      <c r="J208" s="12"/>
      <c r="K208" s="13"/>
      <c r="L208" s="13"/>
      <c r="M208" s="14"/>
      <c r="N208" s="9" t="str">
        <f aca="false">IF($D208="","",IFERROR(INDEX(Lists!$B$2:$B$12,MATCH($D208,Lists!$A$2:$A$12,0)),""))</f>
        <v/>
      </c>
      <c r="O208" s="10" t="str">
        <f aca="true">IF($J208="","",MAX(0,(IF($S208&lt;&gt;"",$S208,TODAY())-$J208)/365.25))</f>
        <v/>
      </c>
      <c r="P208" s="11" t="str">
        <f aca="false">IF(OR($K208="",$N208="",$N208=0,$M208="Not depreciated"),"",IF($M208="Reducing balance",$K208-($K208*(1-(1/$N208))^MIN($O208,$N208)),MIN(($K208-IF($L208="",0,$L208))/$N208*$O208,$K208-IF($L208="",0,$L208))))</f>
        <v/>
      </c>
      <c r="Q208" s="11" t="str">
        <f aca="false">IF($K208="","",$K208-IF($P208="",0,$P208))</f>
        <v/>
      </c>
      <c r="R208" s="9"/>
      <c r="S208" s="12"/>
      <c r="T208" s="9"/>
      <c r="U208" s="13"/>
      <c r="V208" s="9"/>
    </row>
    <row r="209" customFormat="false" ht="15" hidden="false" customHeight="false" outlineLevel="0" collapsed="false">
      <c r="A209" s="9"/>
      <c r="B209" s="9"/>
      <c r="C209" s="9"/>
      <c r="D209" s="14"/>
      <c r="E209" s="9"/>
      <c r="F209" s="9"/>
      <c r="G209" s="9"/>
      <c r="H209" s="14"/>
      <c r="I209" s="14"/>
      <c r="J209" s="12"/>
      <c r="K209" s="13"/>
      <c r="L209" s="13"/>
      <c r="M209" s="14"/>
      <c r="N209" s="9" t="str">
        <f aca="false">IF($D209="","",IFERROR(INDEX(Lists!$B$2:$B$12,MATCH($D209,Lists!$A$2:$A$12,0)),""))</f>
        <v/>
      </c>
      <c r="O209" s="10" t="str">
        <f aca="true">IF($J209="","",MAX(0,(IF($S209&lt;&gt;"",$S209,TODAY())-$J209)/365.25))</f>
        <v/>
      </c>
      <c r="P209" s="11" t="str">
        <f aca="false">IF(OR($K209="",$N209="",$N209=0,$M209="Not depreciated"),"",IF($M209="Reducing balance",$K209-($K209*(1-(1/$N209))^MIN($O209,$N209)),MIN(($K209-IF($L209="",0,$L209))/$N209*$O209,$K209-IF($L209="",0,$L209))))</f>
        <v/>
      </c>
      <c r="Q209" s="11" t="str">
        <f aca="false">IF($K209="","",$K209-IF($P209="",0,$P209))</f>
        <v/>
      </c>
      <c r="R209" s="9"/>
      <c r="S209" s="12"/>
      <c r="T209" s="9"/>
      <c r="U209" s="13"/>
      <c r="V209" s="9"/>
    </row>
    <row r="210" customFormat="false" ht="15" hidden="false" customHeight="false" outlineLevel="0" collapsed="false">
      <c r="A210" s="9"/>
      <c r="B210" s="9"/>
      <c r="C210" s="9"/>
      <c r="D210" s="14"/>
      <c r="E210" s="9"/>
      <c r="F210" s="9"/>
      <c r="G210" s="9"/>
      <c r="H210" s="14"/>
      <c r="I210" s="14"/>
      <c r="J210" s="12"/>
      <c r="K210" s="13"/>
      <c r="L210" s="13"/>
      <c r="M210" s="14"/>
      <c r="N210" s="9" t="str">
        <f aca="false">IF($D210="","",IFERROR(INDEX(Lists!$B$2:$B$12,MATCH($D210,Lists!$A$2:$A$12,0)),""))</f>
        <v/>
      </c>
      <c r="O210" s="10" t="str">
        <f aca="true">IF($J210="","",MAX(0,(IF($S210&lt;&gt;"",$S210,TODAY())-$J210)/365.25))</f>
        <v/>
      </c>
      <c r="P210" s="11" t="str">
        <f aca="false">IF(OR($K210="",$N210="",$N210=0,$M210="Not depreciated"),"",IF($M210="Reducing balance",$K210-($K210*(1-(1/$N210))^MIN($O210,$N210)),MIN(($K210-IF($L210="",0,$L210))/$N210*$O210,$K210-IF($L210="",0,$L210))))</f>
        <v/>
      </c>
      <c r="Q210" s="11" t="str">
        <f aca="false">IF($K210="","",$K210-IF($P210="",0,$P210))</f>
        <v/>
      </c>
      <c r="R210" s="9"/>
      <c r="S210" s="12"/>
      <c r="T210" s="9"/>
      <c r="U210" s="13"/>
      <c r="V210" s="9"/>
    </row>
    <row r="211" customFormat="false" ht="15" hidden="false" customHeight="false" outlineLevel="0" collapsed="false">
      <c r="A211" s="9"/>
      <c r="B211" s="9"/>
      <c r="C211" s="9"/>
      <c r="D211" s="14"/>
      <c r="E211" s="9"/>
      <c r="F211" s="9"/>
      <c r="G211" s="9"/>
      <c r="H211" s="14"/>
      <c r="I211" s="14"/>
      <c r="J211" s="12"/>
      <c r="K211" s="13"/>
      <c r="L211" s="13"/>
      <c r="M211" s="14"/>
      <c r="N211" s="9" t="str">
        <f aca="false">IF($D211="","",IFERROR(INDEX(Lists!$B$2:$B$12,MATCH($D211,Lists!$A$2:$A$12,0)),""))</f>
        <v/>
      </c>
      <c r="O211" s="10" t="str">
        <f aca="true">IF($J211="","",MAX(0,(IF($S211&lt;&gt;"",$S211,TODAY())-$J211)/365.25))</f>
        <v/>
      </c>
      <c r="P211" s="11" t="str">
        <f aca="false">IF(OR($K211="",$N211="",$N211=0,$M211="Not depreciated"),"",IF($M211="Reducing balance",$K211-($K211*(1-(1/$N211))^MIN($O211,$N211)),MIN(($K211-IF($L211="",0,$L211))/$N211*$O211,$K211-IF($L211="",0,$L211))))</f>
        <v/>
      </c>
      <c r="Q211" s="11" t="str">
        <f aca="false">IF($K211="","",$K211-IF($P211="",0,$P211))</f>
        <v/>
      </c>
      <c r="R211" s="9"/>
      <c r="S211" s="12"/>
      <c r="T211" s="9"/>
      <c r="U211" s="13"/>
      <c r="V211" s="9"/>
    </row>
    <row r="212" customFormat="false" ht="15" hidden="false" customHeight="false" outlineLevel="0" collapsed="false">
      <c r="A212" s="9"/>
      <c r="B212" s="9"/>
      <c r="C212" s="9"/>
      <c r="D212" s="14"/>
      <c r="E212" s="9"/>
      <c r="F212" s="9"/>
      <c r="G212" s="9"/>
      <c r="H212" s="14"/>
      <c r="I212" s="14"/>
      <c r="J212" s="12"/>
      <c r="K212" s="13"/>
      <c r="L212" s="13"/>
      <c r="M212" s="14"/>
      <c r="N212" s="9" t="str">
        <f aca="false">IF($D212="","",IFERROR(INDEX(Lists!$B$2:$B$12,MATCH($D212,Lists!$A$2:$A$12,0)),""))</f>
        <v/>
      </c>
      <c r="O212" s="10" t="str">
        <f aca="true">IF($J212="","",MAX(0,(IF($S212&lt;&gt;"",$S212,TODAY())-$J212)/365.25))</f>
        <v/>
      </c>
      <c r="P212" s="11" t="str">
        <f aca="false">IF(OR($K212="",$N212="",$N212=0,$M212="Not depreciated"),"",IF($M212="Reducing balance",$K212-($K212*(1-(1/$N212))^MIN($O212,$N212)),MIN(($K212-IF($L212="",0,$L212))/$N212*$O212,$K212-IF($L212="",0,$L212))))</f>
        <v/>
      </c>
      <c r="Q212" s="11" t="str">
        <f aca="false">IF($K212="","",$K212-IF($P212="",0,$P212))</f>
        <v/>
      </c>
      <c r="R212" s="9"/>
      <c r="S212" s="12"/>
      <c r="T212" s="9"/>
      <c r="U212" s="13"/>
      <c r="V212" s="9"/>
    </row>
    <row r="213" customFormat="false" ht="15" hidden="false" customHeight="false" outlineLevel="0" collapsed="false">
      <c r="A213" s="9"/>
      <c r="B213" s="9"/>
      <c r="C213" s="9"/>
      <c r="D213" s="14"/>
      <c r="E213" s="9"/>
      <c r="F213" s="9"/>
      <c r="G213" s="9"/>
      <c r="H213" s="14"/>
      <c r="I213" s="14"/>
      <c r="J213" s="12"/>
      <c r="K213" s="13"/>
      <c r="L213" s="13"/>
      <c r="M213" s="14"/>
      <c r="N213" s="9" t="str">
        <f aca="false">IF($D213="","",IFERROR(INDEX(Lists!$B$2:$B$12,MATCH($D213,Lists!$A$2:$A$12,0)),""))</f>
        <v/>
      </c>
      <c r="O213" s="10" t="str">
        <f aca="true">IF($J213="","",MAX(0,(IF($S213&lt;&gt;"",$S213,TODAY())-$J213)/365.25))</f>
        <v/>
      </c>
      <c r="P213" s="11" t="str">
        <f aca="false">IF(OR($K213="",$N213="",$N213=0,$M213="Not depreciated"),"",IF($M213="Reducing balance",$K213-($K213*(1-(1/$N213))^MIN($O213,$N213)),MIN(($K213-IF($L213="",0,$L213))/$N213*$O213,$K213-IF($L213="",0,$L213))))</f>
        <v/>
      </c>
      <c r="Q213" s="11" t="str">
        <f aca="false">IF($K213="","",$K213-IF($P213="",0,$P213))</f>
        <v/>
      </c>
      <c r="R213" s="9"/>
      <c r="S213" s="12"/>
      <c r="T213" s="9"/>
      <c r="U213" s="13"/>
      <c r="V213" s="9"/>
    </row>
    <row r="214" customFormat="false" ht="15" hidden="false" customHeight="false" outlineLevel="0" collapsed="false">
      <c r="A214" s="9"/>
      <c r="B214" s="9"/>
      <c r="C214" s="9"/>
      <c r="D214" s="14"/>
      <c r="E214" s="9"/>
      <c r="F214" s="9"/>
      <c r="G214" s="9"/>
      <c r="H214" s="14"/>
      <c r="I214" s="14"/>
      <c r="J214" s="12"/>
      <c r="K214" s="13"/>
      <c r="L214" s="13"/>
      <c r="M214" s="14"/>
      <c r="N214" s="9" t="str">
        <f aca="false">IF($D214="","",IFERROR(INDEX(Lists!$B$2:$B$12,MATCH($D214,Lists!$A$2:$A$12,0)),""))</f>
        <v/>
      </c>
      <c r="O214" s="10" t="str">
        <f aca="true">IF($J214="","",MAX(0,(IF($S214&lt;&gt;"",$S214,TODAY())-$J214)/365.25))</f>
        <v/>
      </c>
      <c r="P214" s="11" t="str">
        <f aca="false">IF(OR($K214="",$N214="",$N214=0,$M214="Not depreciated"),"",IF($M214="Reducing balance",$K214-($K214*(1-(1/$N214))^MIN($O214,$N214)),MIN(($K214-IF($L214="",0,$L214))/$N214*$O214,$K214-IF($L214="",0,$L214))))</f>
        <v/>
      </c>
      <c r="Q214" s="11" t="str">
        <f aca="false">IF($K214="","",$K214-IF($P214="",0,$P214))</f>
        <v/>
      </c>
      <c r="R214" s="9"/>
      <c r="S214" s="12"/>
      <c r="T214" s="9"/>
      <c r="U214" s="13"/>
      <c r="V214" s="9"/>
    </row>
    <row r="215" customFormat="false" ht="15" hidden="false" customHeight="false" outlineLevel="0" collapsed="false">
      <c r="A215" s="9"/>
      <c r="B215" s="9"/>
      <c r="C215" s="9"/>
      <c r="D215" s="14"/>
      <c r="E215" s="9"/>
      <c r="F215" s="9"/>
      <c r="G215" s="9"/>
      <c r="H215" s="14"/>
      <c r="I215" s="14"/>
      <c r="J215" s="12"/>
      <c r="K215" s="13"/>
      <c r="L215" s="13"/>
      <c r="M215" s="14"/>
      <c r="N215" s="9" t="str">
        <f aca="false">IF($D215="","",IFERROR(INDEX(Lists!$B$2:$B$12,MATCH($D215,Lists!$A$2:$A$12,0)),""))</f>
        <v/>
      </c>
      <c r="O215" s="10" t="str">
        <f aca="true">IF($J215="","",MAX(0,(IF($S215&lt;&gt;"",$S215,TODAY())-$J215)/365.25))</f>
        <v/>
      </c>
      <c r="P215" s="11" t="str">
        <f aca="false">IF(OR($K215="",$N215="",$N215=0,$M215="Not depreciated"),"",IF($M215="Reducing balance",$K215-($K215*(1-(1/$N215))^MIN($O215,$N215)),MIN(($K215-IF($L215="",0,$L215))/$N215*$O215,$K215-IF($L215="",0,$L215))))</f>
        <v/>
      </c>
      <c r="Q215" s="11" t="str">
        <f aca="false">IF($K215="","",$K215-IF($P215="",0,$P215))</f>
        <v/>
      </c>
      <c r="R215" s="9"/>
      <c r="S215" s="12"/>
      <c r="T215" s="9"/>
      <c r="U215" s="13"/>
      <c r="V215" s="9"/>
    </row>
    <row r="216" customFormat="false" ht="15" hidden="false" customHeight="false" outlineLevel="0" collapsed="false">
      <c r="A216" s="9"/>
      <c r="B216" s="9"/>
      <c r="C216" s="9"/>
      <c r="D216" s="14"/>
      <c r="E216" s="9"/>
      <c r="F216" s="9"/>
      <c r="G216" s="9"/>
      <c r="H216" s="14"/>
      <c r="I216" s="14"/>
      <c r="J216" s="12"/>
      <c r="K216" s="13"/>
      <c r="L216" s="13"/>
      <c r="M216" s="14"/>
      <c r="N216" s="9" t="str">
        <f aca="false">IF($D216="","",IFERROR(INDEX(Lists!$B$2:$B$12,MATCH($D216,Lists!$A$2:$A$12,0)),""))</f>
        <v/>
      </c>
      <c r="O216" s="10" t="str">
        <f aca="true">IF($J216="","",MAX(0,(IF($S216&lt;&gt;"",$S216,TODAY())-$J216)/365.25))</f>
        <v/>
      </c>
      <c r="P216" s="11" t="str">
        <f aca="false">IF(OR($K216="",$N216="",$N216=0,$M216="Not depreciated"),"",IF($M216="Reducing balance",$K216-($K216*(1-(1/$N216))^MIN($O216,$N216)),MIN(($K216-IF($L216="",0,$L216))/$N216*$O216,$K216-IF($L216="",0,$L216))))</f>
        <v/>
      </c>
      <c r="Q216" s="11" t="str">
        <f aca="false">IF($K216="","",$K216-IF($P216="",0,$P216))</f>
        <v/>
      </c>
      <c r="R216" s="9"/>
      <c r="S216" s="12"/>
      <c r="T216" s="9"/>
      <c r="U216" s="13"/>
      <c r="V216" s="9"/>
    </row>
    <row r="217" customFormat="false" ht="15" hidden="false" customHeight="false" outlineLevel="0" collapsed="false">
      <c r="A217" s="9"/>
      <c r="B217" s="9"/>
      <c r="C217" s="9"/>
      <c r="D217" s="14"/>
      <c r="E217" s="9"/>
      <c r="F217" s="9"/>
      <c r="G217" s="9"/>
      <c r="H217" s="14"/>
      <c r="I217" s="14"/>
      <c r="J217" s="12"/>
      <c r="K217" s="13"/>
      <c r="L217" s="13"/>
      <c r="M217" s="14"/>
      <c r="N217" s="9" t="str">
        <f aca="false">IF($D217="","",IFERROR(INDEX(Lists!$B$2:$B$12,MATCH($D217,Lists!$A$2:$A$12,0)),""))</f>
        <v/>
      </c>
      <c r="O217" s="10" t="str">
        <f aca="true">IF($J217="","",MAX(0,(IF($S217&lt;&gt;"",$S217,TODAY())-$J217)/365.25))</f>
        <v/>
      </c>
      <c r="P217" s="11" t="str">
        <f aca="false">IF(OR($K217="",$N217="",$N217=0,$M217="Not depreciated"),"",IF($M217="Reducing balance",$K217-($K217*(1-(1/$N217))^MIN($O217,$N217)),MIN(($K217-IF($L217="",0,$L217))/$N217*$O217,$K217-IF($L217="",0,$L217))))</f>
        <v/>
      </c>
      <c r="Q217" s="11" t="str">
        <f aca="false">IF($K217="","",$K217-IF($P217="",0,$P217))</f>
        <v/>
      </c>
      <c r="R217" s="9"/>
      <c r="S217" s="12"/>
      <c r="T217" s="9"/>
      <c r="U217" s="13"/>
      <c r="V217" s="9"/>
    </row>
    <row r="218" customFormat="false" ht="15" hidden="false" customHeight="false" outlineLevel="0" collapsed="false">
      <c r="A218" s="9"/>
      <c r="B218" s="9"/>
      <c r="C218" s="9"/>
      <c r="D218" s="14"/>
      <c r="E218" s="9"/>
      <c r="F218" s="9"/>
      <c r="G218" s="9"/>
      <c r="H218" s="14"/>
      <c r="I218" s="14"/>
      <c r="J218" s="12"/>
      <c r="K218" s="13"/>
      <c r="L218" s="13"/>
      <c r="M218" s="14"/>
      <c r="N218" s="9" t="str">
        <f aca="false">IF($D218="","",IFERROR(INDEX(Lists!$B$2:$B$12,MATCH($D218,Lists!$A$2:$A$12,0)),""))</f>
        <v/>
      </c>
      <c r="O218" s="10" t="str">
        <f aca="true">IF($J218="","",MAX(0,(IF($S218&lt;&gt;"",$S218,TODAY())-$J218)/365.25))</f>
        <v/>
      </c>
      <c r="P218" s="11" t="str">
        <f aca="false">IF(OR($K218="",$N218="",$N218=0,$M218="Not depreciated"),"",IF($M218="Reducing balance",$K218-($K218*(1-(1/$N218))^MIN($O218,$N218)),MIN(($K218-IF($L218="",0,$L218))/$N218*$O218,$K218-IF($L218="",0,$L218))))</f>
        <v/>
      </c>
      <c r="Q218" s="11" t="str">
        <f aca="false">IF($K218="","",$K218-IF($P218="",0,$P218))</f>
        <v/>
      </c>
      <c r="R218" s="9"/>
      <c r="S218" s="12"/>
      <c r="T218" s="9"/>
      <c r="U218" s="13"/>
      <c r="V218" s="9"/>
    </row>
    <row r="219" customFormat="false" ht="15" hidden="false" customHeight="false" outlineLevel="0" collapsed="false">
      <c r="A219" s="9"/>
      <c r="B219" s="9"/>
      <c r="C219" s="9"/>
      <c r="D219" s="14"/>
      <c r="E219" s="9"/>
      <c r="F219" s="9"/>
      <c r="G219" s="9"/>
      <c r="H219" s="14"/>
      <c r="I219" s="14"/>
      <c r="J219" s="12"/>
      <c r="K219" s="13"/>
      <c r="L219" s="13"/>
      <c r="M219" s="14"/>
      <c r="N219" s="9" t="str">
        <f aca="false">IF($D219="","",IFERROR(INDEX(Lists!$B$2:$B$12,MATCH($D219,Lists!$A$2:$A$12,0)),""))</f>
        <v/>
      </c>
      <c r="O219" s="10" t="str">
        <f aca="true">IF($J219="","",MAX(0,(IF($S219&lt;&gt;"",$S219,TODAY())-$J219)/365.25))</f>
        <v/>
      </c>
      <c r="P219" s="11" t="str">
        <f aca="false">IF(OR($K219="",$N219="",$N219=0,$M219="Not depreciated"),"",IF($M219="Reducing balance",$K219-($K219*(1-(1/$N219))^MIN($O219,$N219)),MIN(($K219-IF($L219="",0,$L219))/$N219*$O219,$K219-IF($L219="",0,$L219))))</f>
        <v/>
      </c>
      <c r="Q219" s="11" t="str">
        <f aca="false">IF($K219="","",$K219-IF($P219="",0,$P219))</f>
        <v/>
      </c>
      <c r="R219" s="9"/>
      <c r="S219" s="12"/>
      <c r="T219" s="9"/>
      <c r="U219" s="13"/>
      <c r="V219" s="9"/>
    </row>
    <row r="220" customFormat="false" ht="15" hidden="false" customHeight="false" outlineLevel="0" collapsed="false">
      <c r="A220" s="9"/>
      <c r="B220" s="9"/>
      <c r="C220" s="9"/>
      <c r="D220" s="14"/>
      <c r="E220" s="9"/>
      <c r="F220" s="9"/>
      <c r="G220" s="9"/>
      <c r="H220" s="14"/>
      <c r="I220" s="14"/>
      <c r="J220" s="12"/>
      <c r="K220" s="13"/>
      <c r="L220" s="13"/>
      <c r="M220" s="14"/>
      <c r="N220" s="9" t="str">
        <f aca="false">IF($D220="","",IFERROR(INDEX(Lists!$B$2:$B$12,MATCH($D220,Lists!$A$2:$A$12,0)),""))</f>
        <v/>
      </c>
      <c r="O220" s="10" t="str">
        <f aca="true">IF($J220="","",MAX(0,(IF($S220&lt;&gt;"",$S220,TODAY())-$J220)/365.25))</f>
        <v/>
      </c>
      <c r="P220" s="11" t="str">
        <f aca="false">IF(OR($K220="",$N220="",$N220=0,$M220="Not depreciated"),"",IF($M220="Reducing balance",$K220-($K220*(1-(1/$N220))^MIN($O220,$N220)),MIN(($K220-IF($L220="",0,$L220))/$N220*$O220,$K220-IF($L220="",0,$L220))))</f>
        <v/>
      </c>
      <c r="Q220" s="11" t="str">
        <f aca="false">IF($K220="","",$K220-IF($P220="",0,$P220))</f>
        <v/>
      </c>
      <c r="R220" s="9"/>
      <c r="S220" s="12"/>
      <c r="T220" s="9"/>
      <c r="U220" s="13"/>
      <c r="V220" s="9"/>
    </row>
    <row r="221" customFormat="false" ht="15" hidden="false" customHeight="false" outlineLevel="0" collapsed="false">
      <c r="A221" s="9"/>
      <c r="B221" s="9"/>
      <c r="C221" s="9"/>
      <c r="D221" s="14"/>
      <c r="E221" s="9"/>
      <c r="F221" s="9"/>
      <c r="G221" s="9"/>
      <c r="H221" s="14"/>
      <c r="I221" s="14"/>
      <c r="J221" s="12"/>
      <c r="K221" s="13"/>
      <c r="L221" s="13"/>
      <c r="M221" s="14"/>
      <c r="N221" s="9" t="str">
        <f aca="false">IF($D221="","",IFERROR(INDEX(Lists!$B$2:$B$12,MATCH($D221,Lists!$A$2:$A$12,0)),""))</f>
        <v/>
      </c>
      <c r="O221" s="10" t="str">
        <f aca="true">IF($J221="","",MAX(0,(IF($S221&lt;&gt;"",$S221,TODAY())-$J221)/365.25))</f>
        <v/>
      </c>
      <c r="P221" s="11" t="str">
        <f aca="false">IF(OR($K221="",$N221="",$N221=0,$M221="Not depreciated"),"",IF($M221="Reducing balance",$K221-($K221*(1-(1/$N221))^MIN($O221,$N221)),MIN(($K221-IF($L221="",0,$L221))/$N221*$O221,$K221-IF($L221="",0,$L221))))</f>
        <v/>
      </c>
      <c r="Q221" s="11" t="str">
        <f aca="false">IF($K221="","",$K221-IF($P221="",0,$P221))</f>
        <v/>
      </c>
      <c r="R221" s="9"/>
      <c r="S221" s="12"/>
      <c r="T221" s="9"/>
      <c r="U221" s="13"/>
      <c r="V221" s="9"/>
    </row>
    <row r="222" customFormat="false" ht="15" hidden="false" customHeight="false" outlineLevel="0" collapsed="false">
      <c r="A222" s="9"/>
      <c r="B222" s="9"/>
      <c r="C222" s="9"/>
      <c r="D222" s="14"/>
      <c r="E222" s="9"/>
      <c r="F222" s="9"/>
      <c r="G222" s="9"/>
      <c r="H222" s="14"/>
      <c r="I222" s="14"/>
      <c r="J222" s="12"/>
      <c r="K222" s="13"/>
      <c r="L222" s="13"/>
      <c r="M222" s="14"/>
      <c r="N222" s="9" t="str">
        <f aca="false">IF($D222="","",IFERROR(INDEX(Lists!$B$2:$B$12,MATCH($D222,Lists!$A$2:$A$12,0)),""))</f>
        <v/>
      </c>
      <c r="O222" s="10" t="str">
        <f aca="true">IF($J222="","",MAX(0,(IF($S222&lt;&gt;"",$S222,TODAY())-$J222)/365.25))</f>
        <v/>
      </c>
      <c r="P222" s="11" t="str">
        <f aca="false">IF(OR($K222="",$N222="",$N222=0,$M222="Not depreciated"),"",IF($M222="Reducing balance",$K222-($K222*(1-(1/$N222))^MIN($O222,$N222)),MIN(($K222-IF($L222="",0,$L222))/$N222*$O222,$K222-IF($L222="",0,$L222))))</f>
        <v/>
      </c>
      <c r="Q222" s="11" t="str">
        <f aca="false">IF($K222="","",$K222-IF($P222="",0,$P222))</f>
        <v/>
      </c>
      <c r="R222" s="9"/>
      <c r="S222" s="12"/>
      <c r="T222" s="9"/>
      <c r="U222" s="13"/>
      <c r="V222" s="9"/>
    </row>
    <row r="223" customFormat="false" ht="15" hidden="false" customHeight="false" outlineLevel="0" collapsed="false">
      <c r="A223" s="9"/>
      <c r="B223" s="9"/>
      <c r="C223" s="9"/>
      <c r="D223" s="14"/>
      <c r="E223" s="9"/>
      <c r="F223" s="9"/>
      <c r="G223" s="9"/>
      <c r="H223" s="14"/>
      <c r="I223" s="14"/>
      <c r="J223" s="12"/>
      <c r="K223" s="13"/>
      <c r="L223" s="13"/>
      <c r="M223" s="14"/>
      <c r="N223" s="9" t="str">
        <f aca="false">IF($D223="","",IFERROR(INDEX(Lists!$B$2:$B$12,MATCH($D223,Lists!$A$2:$A$12,0)),""))</f>
        <v/>
      </c>
      <c r="O223" s="10" t="str">
        <f aca="true">IF($J223="","",MAX(0,(IF($S223&lt;&gt;"",$S223,TODAY())-$J223)/365.25))</f>
        <v/>
      </c>
      <c r="P223" s="11" t="str">
        <f aca="false">IF(OR($K223="",$N223="",$N223=0,$M223="Not depreciated"),"",IF($M223="Reducing balance",$K223-($K223*(1-(1/$N223))^MIN($O223,$N223)),MIN(($K223-IF($L223="",0,$L223))/$N223*$O223,$K223-IF($L223="",0,$L223))))</f>
        <v/>
      </c>
      <c r="Q223" s="11" t="str">
        <f aca="false">IF($K223="","",$K223-IF($P223="",0,$P223))</f>
        <v/>
      </c>
      <c r="R223" s="9"/>
      <c r="S223" s="12"/>
      <c r="T223" s="9"/>
      <c r="U223" s="13"/>
      <c r="V223" s="9"/>
    </row>
    <row r="224" customFormat="false" ht="15" hidden="false" customHeight="false" outlineLevel="0" collapsed="false">
      <c r="A224" s="9"/>
      <c r="B224" s="9"/>
      <c r="C224" s="9"/>
      <c r="D224" s="14"/>
      <c r="E224" s="9"/>
      <c r="F224" s="9"/>
      <c r="G224" s="9"/>
      <c r="H224" s="14"/>
      <c r="I224" s="14"/>
      <c r="J224" s="12"/>
      <c r="K224" s="13"/>
      <c r="L224" s="13"/>
      <c r="M224" s="14"/>
      <c r="N224" s="9" t="str">
        <f aca="false">IF($D224="","",IFERROR(INDEX(Lists!$B$2:$B$12,MATCH($D224,Lists!$A$2:$A$12,0)),""))</f>
        <v/>
      </c>
      <c r="O224" s="10" t="str">
        <f aca="true">IF($J224="","",MAX(0,(IF($S224&lt;&gt;"",$S224,TODAY())-$J224)/365.25))</f>
        <v/>
      </c>
      <c r="P224" s="11" t="str">
        <f aca="false">IF(OR($K224="",$N224="",$N224=0,$M224="Not depreciated"),"",IF($M224="Reducing balance",$K224-($K224*(1-(1/$N224))^MIN($O224,$N224)),MIN(($K224-IF($L224="",0,$L224))/$N224*$O224,$K224-IF($L224="",0,$L224))))</f>
        <v/>
      </c>
      <c r="Q224" s="11" t="str">
        <f aca="false">IF($K224="","",$K224-IF($P224="",0,$P224))</f>
        <v/>
      </c>
      <c r="R224" s="9"/>
      <c r="S224" s="12"/>
      <c r="T224" s="9"/>
      <c r="U224" s="13"/>
      <c r="V224" s="9"/>
    </row>
    <row r="225" customFormat="false" ht="15" hidden="false" customHeight="false" outlineLevel="0" collapsed="false">
      <c r="A225" s="9"/>
      <c r="B225" s="9"/>
      <c r="C225" s="9"/>
      <c r="D225" s="14"/>
      <c r="E225" s="9"/>
      <c r="F225" s="9"/>
      <c r="G225" s="9"/>
      <c r="H225" s="14"/>
      <c r="I225" s="14"/>
      <c r="J225" s="12"/>
      <c r="K225" s="13"/>
      <c r="L225" s="13"/>
      <c r="M225" s="14"/>
      <c r="N225" s="9" t="str">
        <f aca="false">IF($D225="","",IFERROR(INDEX(Lists!$B$2:$B$12,MATCH($D225,Lists!$A$2:$A$12,0)),""))</f>
        <v/>
      </c>
      <c r="O225" s="10" t="str">
        <f aca="true">IF($J225="","",MAX(0,(IF($S225&lt;&gt;"",$S225,TODAY())-$J225)/365.25))</f>
        <v/>
      </c>
      <c r="P225" s="11" t="str">
        <f aca="false">IF(OR($K225="",$N225="",$N225=0,$M225="Not depreciated"),"",IF($M225="Reducing balance",$K225-($K225*(1-(1/$N225))^MIN($O225,$N225)),MIN(($K225-IF($L225="",0,$L225))/$N225*$O225,$K225-IF($L225="",0,$L225))))</f>
        <v/>
      </c>
      <c r="Q225" s="11" t="str">
        <f aca="false">IF($K225="","",$K225-IF($P225="",0,$P225))</f>
        <v/>
      </c>
      <c r="R225" s="9"/>
      <c r="S225" s="12"/>
      <c r="T225" s="9"/>
      <c r="U225" s="13"/>
      <c r="V225" s="9"/>
    </row>
    <row r="226" customFormat="false" ht="15" hidden="false" customHeight="false" outlineLevel="0" collapsed="false">
      <c r="A226" s="9"/>
      <c r="B226" s="9"/>
      <c r="C226" s="9"/>
      <c r="D226" s="14"/>
      <c r="E226" s="9"/>
      <c r="F226" s="9"/>
      <c r="G226" s="9"/>
      <c r="H226" s="14"/>
      <c r="I226" s="14"/>
      <c r="J226" s="12"/>
      <c r="K226" s="13"/>
      <c r="L226" s="13"/>
      <c r="M226" s="14"/>
      <c r="N226" s="9" t="str">
        <f aca="false">IF($D226="","",IFERROR(INDEX(Lists!$B$2:$B$12,MATCH($D226,Lists!$A$2:$A$12,0)),""))</f>
        <v/>
      </c>
      <c r="O226" s="10" t="str">
        <f aca="true">IF($J226="","",MAX(0,(IF($S226&lt;&gt;"",$S226,TODAY())-$J226)/365.25))</f>
        <v/>
      </c>
      <c r="P226" s="11" t="str">
        <f aca="false">IF(OR($K226="",$N226="",$N226=0,$M226="Not depreciated"),"",IF($M226="Reducing balance",$K226-($K226*(1-(1/$N226))^MIN($O226,$N226)),MIN(($K226-IF($L226="",0,$L226))/$N226*$O226,$K226-IF($L226="",0,$L226))))</f>
        <v/>
      </c>
      <c r="Q226" s="11" t="str">
        <f aca="false">IF($K226="","",$K226-IF($P226="",0,$P226))</f>
        <v/>
      </c>
      <c r="R226" s="9"/>
      <c r="S226" s="12"/>
      <c r="T226" s="9"/>
      <c r="U226" s="13"/>
      <c r="V226" s="9"/>
    </row>
    <row r="227" customFormat="false" ht="15" hidden="false" customHeight="false" outlineLevel="0" collapsed="false">
      <c r="A227" s="9"/>
      <c r="B227" s="9"/>
      <c r="C227" s="9"/>
      <c r="D227" s="14"/>
      <c r="E227" s="9"/>
      <c r="F227" s="9"/>
      <c r="G227" s="9"/>
      <c r="H227" s="14"/>
      <c r="I227" s="14"/>
      <c r="J227" s="12"/>
      <c r="K227" s="13"/>
      <c r="L227" s="13"/>
      <c r="M227" s="14"/>
      <c r="N227" s="9" t="str">
        <f aca="false">IF($D227="","",IFERROR(INDEX(Lists!$B$2:$B$12,MATCH($D227,Lists!$A$2:$A$12,0)),""))</f>
        <v/>
      </c>
      <c r="O227" s="10" t="str">
        <f aca="true">IF($J227="","",MAX(0,(IF($S227&lt;&gt;"",$S227,TODAY())-$J227)/365.25))</f>
        <v/>
      </c>
      <c r="P227" s="11" t="str">
        <f aca="false">IF(OR($K227="",$N227="",$N227=0,$M227="Not depreciated"),"",IF($M227="Reducing balance",$K227-($K227*(1-(1/$N227))^MIN($O227,$N227)),MIN(($K227-IF($L227="",0,$L227))/$N227*$O227,$K227-IF($L227="",0,$L227))))</f>
        <v/>
      </c>
      <c r="Q227" s="11" t="str">
        <f aca="false">IF($K227="","",$K227-IF($P227="",0,$P227))</f>
        <v/>
      </c>
      <c r="R227" s="9"/>
      <c r="S227" s="12"/>
      <c r="T227" s="9"/>
      <c r="U227" s="13"/>
      <c r="V227" s="9"/>
    </row>
    <row r="228" customFormat="false" ht="15" hidden="false" customHeight="false" outlineLevel="0" collapsed="false">
      <c r="A228" s="9"/>
      <c r="B228" s="9"/>
      <c r="C228" s="9"/>
      <c r="D228" s="14"/>
      <c r="E228" s="9"/>
      <c r="F228" s="9"/>
      <c r="G228" s="9"/>
      <c r="H228" s="14"/>
      <c r="I228" s="14"/>
      <c r="J228" s="12"/>
      <c r="K228" s="13"/>
      <c r="L228" s="13"/>
      <c r="M228" s="14"/>
      <c r="N228" s="9" t="str">
        <f aca="false">IF($D228="","",IFERROR(INDEX(Lists!$B$2:$B$12,MATCH($D228,Lists!$A$2:$A$12,0)),""))</f>
        <v/>
      </c>
      <c r="O228" s="10" t="str">
        <f aca="true">IF($J228="","",MAX(0,(IF($S228&lt;&gt;"",$S228,TODAY())-$J228)/365.25))</f>
        <v/>
      </c>
      <c r="P228" s="11" t="str">
        <f aca="false">IF(OR($K228="",$N228="",$N228=0,$M228="Not depreciated"),"",IF($M228="Reducing balance",$K228-($K228*(1-(1/$N228))^MIN($O228,$N228)),MIN(($K228-IF($L228="",0,$L228))/$N228*$O228,$K228-IF($L228="",0,$L228))))</f>
        <v/>
      </c>
      <c r="Q228" s="11" t="str">
        <f aca="false">IF($K228="","",$K228-IF($P228="",0,$P228))</f>
        <v/>
      </c>
      <c r="R228" s="9"/>
      <c r="S228" s="12"/>
      <c r="T228" s="9"/>
      <c r="U228" s="13"/>
      <c r="V228" s="9"/>
    </row>
    <row r="229" customFormat="false" ht="15" hidden="false" customHeight="false" outlineLevel="0" collapsed="false">
      <c r="A229" s="9"/>
      <c r="B229" s="9"/>
      <c r="C229" s="9"/>
      <c r="D229" s="14"/>
      <c r="E229" s="9"/>
      <c r="F229" s="9"/>
      <c r="G229" s="9"/>
      <c r="H229" s="14"/>
      <c r="I229" s="14"/>
      <c r="J229" s="12"/>
      <c r="K229" s="13"/>
      <c r="L229" s="13"/>
      <c r="M229" s="14"/>
      <c r="N229" s="9" t="str">
        <f aca="false">IF($D229="","",IFERROR(INDEX(Lists!$B$2:$B$12,MATCH($D229,Lists!$A$2:$A$12,0)),""))</f>
        <v/>
      </c>
      <c r="O229" s="10" t="str">
        <f aca="true">IF($J229="","",MAX(0,(IF($S229&lt;&gt;"",$S229,TODAY())-$J229)/365.25))</f>
        <v/>
      </c>
      <c r="P229" s="11" t="str">
        <f aca="false">IF(OR($K229="",$N229="",$N229=0,$M229="Not depreciated"),"",IF($M229="Reducing balance",$K229-($K229*(1-(1/$N229))^MIN($O229,$N229)),MIN(($K229-IF($L229="",0,$L229))/$N229*$O229,$K229-IF($L229="",0,$L229))))</f>
        <v/>
      </c>
      <c r="Q229" s="11" t="str">
        <f aca="false">IF($K229="","",$K229-IF($P229="",0,$P229))</f>
        <v/>
      </c>
      <c r="R229" s="9"/>
      <c r="S229" s="12"/>
      <c r="T229" s="9"/>
      <c r="U229" s="13"/>
      <c r="V229" s="9"/>
    </row>
    <row r="230" customFormat="false" ht="15" hidden="false" customHeight="false" outlineLevel="0" collapsed="false">
      <c r="A230" s="9"/>
      <c r="B230" s="9"/>
      <c r="C230" s="9"/>
      <c r="D230" s="14"/>
      <c r="E230" s="9"/>
      <c r="F230" s="9"/>
      <c r="G230" s="9"/>
      <c r="H230" s="14"/>
      <c r="I230" s="14"/>
      <c r="J230" s="12"/>
      <c r="K230" s="13"/>
      <c r="L230" s="13"/>
      <c r="M230" s="14"/>
      <c r="N230" s="9" t="str">
        <f aca="false">IF($D230="","",IFERROR(INDEX(Lists!$B$2:$B$12,MATCH($D230,Lists!$A$2:$A$12,0)),""))</f>
        <v/>
      </c>
      <c r="O230" s="10" t="str">
        <f aca="true">IF($J230="","",MAX(0,(IF($S230&lt;&gt;"",$S230,TODAY())-$J230)/365.25))</f>
        <v/>
      </c>
      <c r="P230" s="11" t="str">
        <f aca="false">IF(OR($K230="",$N230="",$N230=0,$M230="Not depreciated"),"",IF($M230="Reducing balance",$K230-($K230*(1-(1/$N230))^MIN($O230,$N230)),MIN(($K230-IF($L230="",0,$L230))/$N230*$O230,$K230-IF($L230="",0,$L230))))</f>
        <v/>
      </c>
      <c r="Q230" s="11" t="str">
        <f aca="false">IF($K230="","",$K230-IF($P230="",0,$P230))</f>
        <v/>
      </c>
      <c r="R230" s="9"/>
      <c r="S230" s="12"/>
      <c r="T230" s="9"/>
      <c r="U230" s="13"/>
      <c r="V230" s="9"/>
    </row>
    <row r="231" customFormat="false" ht="15" hidden="false" customHeight="false" outlineLevel="0" collapsed="false">
      <c r="A231" s="9"/>
      <c r="B231" s="9"/>
      <c r="C231" s="9"/>
      <c r="D231" s="14"/>
      <c r="E231" s="9"/>
      <c r="F231" s="9"/>
      <c r="G231" s="9"/>
      <c r="H231" s="14"/>
      <c r="I231" s="14"/>
      <c r="J231" s="12"/>
      <c r="K231" s="13"/>
      <c r="L231" s="13"/>
      <c r="M231" s="14"/>
      <c r="N231" s="9" t="str">
        <f aca="false">IF($D231="","",IFERROR(INDEX(Lists!$B$2:$B$12,MATCH($D231,Lists!$A$2:$A$12,0)),""))</f>
        <v/>
      </c>
      <c r="O231" s="10" t="str">
        <f aca="true">IF($J231="","",MAX(0,(IF($S231&lt;&gt;"",$S231,TODAY())-$J231)/365.25))</f>
        <v/>
      </c>
      <c r="P231" s="11" t="str">
        <f aca="false">IF(OR($K231="",$N231="",$N231=0,$M231="Not depreciated"),"",IF($M231="Reducing balance",$K231-($K231*(1-(1/$N231))^MIN($O231,$N231)),MIN(($K231-IF($L231="",0,$L231))/$N231*$O231,$K231-IF($L231="",0,$L231))))</f>
        <v/>
      </c>
      <c r="Q231" s="11" t="str">
        <f aca="false">IF($K231="","",$K231-IF($P231="",0,$P231))</f>
        <v/>
      </c>
      <c r="R231" s="9"/>
      <c r="S231" s="12"/>
      <c r="T231" s="9"/>
      <c r="U231" s="13"/>
      <c r="V231" s="9"/>
    </row>
    <row r="232" customFormat="false" ht="15" hidden="false" customHeight="false" outlineLevel="0" collapsed="false">
      <c r="A232" s="9"/>
      <c r="B232" s="9"/>
      <c r="C232" s="9"/>
      <c r="D232" s="14"/>
      <c r="E232" s="9"/>
      <c r="F232" s="9"/>
      <c r="G232" s="9"/>
      <c r="H232" s="14"/>
      <c r="I232" s="14"/>
      <c r="J232" s="12"/>
      <c r="K232" s="13"/>
      <c r="L232" s="13"/>
      <c r="M232" s="14"/>
      <c r="N232" s="9" t="str">
        <f aca="false">IF($D232="","",IFERROR(INDEX(Lists!$B$2:$B$12,MATCH($D232,Lists!$A$2:$A$12,0)),""))</f>
        <v/>
      </c>
      <c r="O232" s="10" t="str">
        <f aca="true">IF($J232="","",MAX(0,(IF($S232&lt;&gt;"",$S232,TODAY())-$J232)/365.25))</f>
        <v/>
      </c>
      <c r="P232" s="11" t="str">
        <f aca="false">IF(OR($K232="",$N232="",$N232=0,$M232="Not depreciated"),"",IF($M232="Reducing balance",$K232-($K232*(1-(1/$N232))^MIN($O232,$N232)),MIN(($K232-IF($L232="",0,$L232))/$N232*$O232,$K232-IF($L232="",0,$L232))))</f>
        <v/>
      </c>
      <c r="Q232" s="11" t="str">
        <f aca="false">IF($K232="","",$K232-IF($P232="",0,$P232))</f>
        <v/>
      </c>
      <c r="R232" s="9"/>
      <c r="S232" s="12"/>
      <c r="T232" s="9"/>
      <c r="U232" s="13"/>
      <c r="V232" s="9"/>
    </row>
    <row r="233" customFormat="false" ht="15" hidden="false" customHeight="false" outlineLevel="0" collapsed="false">
      <c r="A233" s="9"/>
      <c r="B233" s="9"/>
      <c r="C233" s="9"/>
      <c r="D233" s="14"/>
      <c r="E233" s="9"/>
      <c r="F233" s="9"/>
      <c r="G233" s="9"/>
      <c r="H233" s="14"/>
      <c r="I233" s="14"/>
      <c r="J233" s="12"/>
      <c r="K233" s="13"/>
      <c r="L233" s="13"/>
      <c r="M233" s="14"/>
      <c r="N233" s="9" t="str">
        <f aca="false">IF($D233="","",IFERROR(INDEX(Lists!$B$2:$B$12,MATCH($D233,Lists!$A$2:$A$12,0)),""))</f>
        <v/>
      </c>
      <c r="O233" s="10" t="str">
        <f aca="true">IF($J233="","",MAX(0,(IF($S233&lt;&gt;"",$S233,TODAY())-$J233)/365.25))</f>
        <v/>
      </c>
      <c r="P233" s="11" t="str">
        <f aca="false">IF(OR($K233="",$N233="",$N233=0,$M233="Not depreciated"),"",IF($M233="Reducing balance",$K233-($K233*(1-(1/$N233))^MIN($O233,$N233)),MIN(($K233-IF($L233="",0,$L233))/$N233*$O233,$K233-IF($L233="",0,$L233))))</f>
        <v/>
      </c>
      <c r="Q233" s="11" t="str">
        <f aca="false">IF($K233="","",$K233-IF($P233="",0,$P233))</f>
        <v/>
      </c>
      <c r="R233" s="9"/>
      <c r="S233" s="12"/>
      <c r="T233" s="9"/>
      <c r="U233" s="13"/>
      <c r="V233" s="9"/>
    </row>
    <row r="234" customFormat="false" ht="15" hidden="false" customHeight="false" outlineLevel="0" collapsed="false">
      <c r="A234" s="9"/>
      <c r="B234" s="9"/>
      <c r="C234" s="9"/>
      <c r="D234" s="14"/>
      <c r="E234" s="9"/>
      <c r="F234" s="9"/>
      <c r="G234" s="9"/>
      <c r="H234" s="14"/>
      <c r="I234" s="14"/>
      <c r="J234" s="12"/>
      <c r="K234" s="13"/>
      <c r="L234" s="13"/>
      <c r="M234" s="14"/>
      <c r="N234" s="9" t="str">
        <f aca="false">IF($D234="","",IFERROR(INDEX(Lists!$B$2:$B$12,MATCH($D234,Lists!$A$2:$A$12,0)),""))</f>
        <v/>
      </c>
      <c r="O234" s="10" t="str">
        <f aca="true">IF($J234="","",MAX(0,(IF($S234&lt;&gt;"",$S234,TODAY())-$J234)/365.25))</f>
        <v/>
      </c>
      <c r="P234" s="11" t="str">
        <f aca="false">IF(OR($K234="",$N234="",$N234=0,$M234="Not depreciated"),"",IF($M234="Reducing balance",$K234-($K234*(1-(1/$N234))^MIN($O234,$N234)),MIN(($K234-IF($L234="",0,$L234))/$N234*$O234,$K234-IF($L234="",0,$L234))))</f>
        <v/>
      </c>
      <c r="Q234" s="11" t="str">
        <f aca="false">IF($K234="","",$K234-IF($P234="",0,$P234))</f>
        <v/>
      </c>
      <c r="R234" s="9"/>
      <c r="S234" s="12"/>
      <c r="T234" s="9"/>
      <c r="U234" s="13"/>
      <c r="V234" s="9"/>
    </row>
    <row r="235" customFormat="false" ht="15" hidden="false" customHeight="false" outlineLevel="0" collapsed="false">
      <c r="A235" s="9"/>
      <c r="B235" s="9"/>
      <c r="C235" s="9"/>
      <c r="D235" s="14"/>
      <c r="E235" s="9"/>
      <c r="F235" s="9"/>
      <c r="G235" s="9"/>
      <c r="H235" s="14"/>
      <c r="I235" s="14"/>
      <c r="J235" s="12"/>
      <c r="K235" s="13"/>
      <c r="L235" s="13"/>
      <c r="M235" s="14"/>
      <c r="N235" s="9" t="str">
        <f aca="false">IF($D235="","",IFERROR(INDEX(Lists!$B$2:$B$12,MATCH($D235,Lists!$A$2:$A$12,0)),""))</f>
        <v/>
      </c>
      <c r="O235" s="10" t="str">
        <f aca="true">IF($J235="","",MAX(0,(IF($S235&lt;&gt;"",$S235,TODAY())-$J235)/365.25))</f>
        <v/>
      </c>
      <c r="P235" s="11" t="str">
        <f aca="false">IF(OR($K235="",$N235="",$N235=0,$M235="Not depreciated"),"",IF($M235="Reducing balance",$K235-($K235*(1-(1/$N235))^MIN($O235,$N235)),MIN(($K235-IF($L235="",0,$L235))/$N235*$O235,$K235-IF($L235="",0,$L235))))</f>
        <v/>
      </c>
      <c r="Q235" s="11" t="str">
        <f aca="false">IF($K235="","",$K235-IF($P235="",0,$P235))</f>
        <v/>
      </c>
      <c r="R235" s="9"/>
      <c r="S235" s="12"/>
      <c r="T235" s="9"/>
      <c r="U235" s="13"/>
      <c r="V235" s="9"/>
    </row>
    <row r="236" customFormat="false" ht="15" hidden="false" customHeight="false" outlineLevel="0" collapsed="false">
      <c r="A236" s="9"/>
      <c r="B236" s="9"/>
      <c r="C236" s="9"/>
      <c r="D236" s="14"/>
      <c r="E236" s="9"/>
      <c r="F236" s="9"/>
      <c r="G236" s="9"/>
      <c r="H236" s="14"/>
      <c r="I236" s="14"/>
      <c r="J236" s="12"/>
      <c r="K236" s="13"/>
      <c r="L236" s="13"/>
      <c r="M236" s="14"/>
      <c r="N236" s="9" t="str">
        <f aca="false">IF($D236="","",IFERROR(INDEX(Lists!$B$2:$B$12,MATCH($D236,Lists!$A$2:$A$12,0)),""))</f>
        <v/>
      </c>
      <c r="O236" s="10" t="str">
        <f aca="true">IF($J236="","",MAX(0,(IF($S236&lt;&gt;"",$S236,TODAY())-$J236)/365.25))</f>
        <v/>
      </c>
      <c r="P236" s="11" t="str">
        <f aca="false">IF(OR($K236="",$N236="",$N236=0,$M236="Not depreciated"),"",IF($M236="Reducing balance",$K236-($K236*(1-(1/$N236))^MIN($O236,$N236)),MIN(($K236-IF($L236="",0,$L236))/$N236*$O236,$K236-IF($L236="",0,$L236))))</f>
        <v/>
      </c>
      <c r="Q236" s="11" t="str">
        <f aca="false">IF($K236="","",$K236-IF($P236="",0,$P236))</f>
        <v/>
      </c>
      <c r="R236" s="9"/>
      <c r="S236" s="12"/>
      <c r="T236" s="9"/>
      <c r="U236" s="13"/>
      <c r="V236" s="9"/>
    </row>
    <row r="237" customFormat="false" ht="15" hidden="false" customHeight="false" outlineLevel="0" collapsed="false">
      <c r="A237" s="9"/>
      <c r="B237" s="9"/>
      <c r="C237" s="9"/>
      <c r="D237" s="14"/>
      <c r="E237" s="9"/>
      <c r="F237" s="9"/>
      <c r="G237" s="9"/>
      <c r="H237" s="14"/>
      <c r="I237" s="14"/>
      <c r="J237" s="12"/>
      <c r="K237" s="13"/>
      <c r="L237" s="13"/>
      <c r="M237" s="14"/>
      <c r="N237" s="9" t="str">
        <f aca="false">IF($D237="","",IFERROR(INDEX(Lists!$B$2:$B$12,MATCH($D237,Lists!$A$2:$A$12,0)),""))</f>
        <v/>
      </c>
      <c r="O237" s="10" t="str">
        <f aca="true">IF($J237="","",MAX(0,(IF($S237&lt;&gt;"",$S237,TODAY())-$J237)/365.25))</f>
        <v/>
      </c>
      <c r="P237" s="11" t="str">
        <f aca="false">IF(OR($K237="",$N237="",$N237=0,$M237="Not depreciated"),"",IF($M237="Reducing balance",$K237-($K237*(1-(1/$N237))^MIN($O237,$N237)),MIN(($K237-IF($L237="",0,$L237))/$N237*$O237,$K237-IF($L237="",0,$L237))))</f>
        <v/>
      </c>
      <c r="Q237" s="11" t="str">
        <f aca="false">IF($K237="","",$K237-IF($P237="",0,$P237))</f>
        <v/>
      </c>
      <c r="R237" s="9"/>
      <c r="S237" s="12"/>
      <c r="T237" s="9"/>
      <c r="U237" s="13"/>
      <c r="V237" s="9"/>
    </row>
    <row r="238" customFormat="false" ht="15" hidden="false" customHeight="false" outlineLevel="0" collapsed="false">
      <c r="A238" s="9"/>
      <c r="B238" s="9"/>
      <c r="C238" s="9"/>
      <c r="D238" s="14"/>
      <c r="E238" s="9"/>
      <c r="F238" s="9"/>
      <c r="G238" s="9"/>
      <c r="H238" s="14"/>
      <c r="I238" s="14"/>
      <c r="J238" s="12"/>
      <c r="K238" s="13"/>
      <c r="L238" s="13"/>
      <c r="M238" s="14"/>
      <c r="N238" s="9" t="str">
        <f aca="false">IF($D238="","",IFERROR(INDEX(Lists!$B$2:$B$12,MATCH($D238,Lists!$A$2:$A$12,0)),""))</f>
        <v/>
      </c>
      <c r="O238" s="10" t="str">
        <f aca="true">IF($J238="","",MAX(0,(IF($S238&lt;&gt;"",$S238,TODAY())-$J238)/365.25))</f>
        <v/>
      </c>
      <c r="P238" s="11" t="str">
        <f aca="false">IF(OR($K238="",$N238="",$N238=0,$M238="Not depreciated"),"",IF($M238="Reducing balance",$K238-($K238*(1-(1/$N238))^MIN($O238,$N238)),MIN(($K238-IF($L238="",0,$L238))/$N238*$O238,$K238-IF($L238="",0,$L238))))</f>
        <v/>
      </c>
      <c r="Q238" s="11" t="str">
        <f aca="false">IF($K238="","",$K238-IF($P238="",0,$P238))</f>
        <v/>
      </c>
      <c r="R238" s="9"/>
      <c r="S238" s="12"/>
      <c r="T238" s="9"/>
      <c r="U238" s="13"/>
      <c r="V238" s="9"/>
    </row>
    <row r="239" customFormat="false" ht="15" hidden="false" customHeight="false" outlineLevel="0" collapsed="false">
      <c r="A239" s="9"/>
      <c r="B239" s="9"/>
      <c r="C239" s="9"/>
      <c r="D239" s="14"/>
      <c r="E239" s="9"/>
      <c r="F239" s="9"/>
      <c r="G239" s="9"/>
      <c r="H239" s="14"/>
      <c r="I239" s="14"/>
      <c r="J239" s="12"/>
      <c r="K239" s="13"/>
      <c r="L239" s="13"/>
      <c r="M239" s="14"/>
      <c r="N239" s="9" t="str">
        <f aca="false">IF($D239="","",IFERROR(INDEX(Lists!$B$2:$B$12,MATCH($D239,Lists!$A$2:$A$12,0)),""))</f>
        <v/>
      </c>
      <c r="O239" s="10" t="str">
        <f aca="true">IF($J239="","",MAX(0,(IF($S239&lt;&gt;"",$S239,TODAY())-$J239)/365.25))</f>
        <v/>
      </c>
      <c r="P239" s="11" t="str">
        <f aca="false">IF(OR($K239="",$N239="",$N239=0,$M239="Not depreciated"),"",IF($M239="Reducing balance",$K239-($K239*(1-(1/$N239))^MIN($O239,$N239)),MIN(($K239-IF($L239="",0,$L239))/$N239*$O239,$K239-IF($L239="",0,$L239))))</f>
        <v/>
      </c>
      <c r="Q239" s="11" t="str">
        <f aca="false">IF($K239="","",$K239-IF($P239="",0,$P239))</f>
        <v/>
      </c>
      <c r="R239" s="9"/>
      <c r="S239" s="12"/>
      <c r="T239" s="9"/>
      <c r="U239" s="13"/>
      <c r="V239" s="9"/>
    </row>
    <row r="240" customFormat="false" ht="15" hidden="false" customHeight="false" outlineLevel="0" collapsed="false">
      <c r="A240" s="9"/>
      <c r="B240" s="9"/>
      <c r="C240" s="9"/>
      <c r="D240" s="14"/>
      <c r="E240" s="9"/>
      <c r="F240" s="9"/>
      <c r="G240" s="9"/>
      <c r="H240" s="14"/>
      <c r="I240" s="14"/>
      <c r="J240" s="12"/>
      <c r="K240" s="13"/>
      <c r="L240" s="13"/>
      <c r="M240" s="14"/>
      <c r="N240" s="9" t="str">
        <f aca="false">IF($D240="","",IFERROR(INDEX(Lists!$B$2:$B$12,MATCH($D240,Lists!$A$2:$A$12,0)),""))</f>
        <v/>
      </c>
      <c r="O240" s="10" t="str">
        <f aca="true">IF($J240="","",MAX(0,(IF($S240&lt;&gt;"",$S240,TODAY())-$J240)/365.25))</f>
        <v/>
      </c>
      <c r="P240" s="11" t="str">
        <f aca="false">IF(OR($K240="",$N240="",$N240=0,$M240="Not depreciated"),"",IF($M240="Reducing balance",$K240-($K240*(1-(1/$N240))^MIN($O240,$N240)),MIN(($K240-IF($L240="",0,$L240))/$N240*$O240,$K240-IF($L240="",0,$L240))))</f>
        <v/>
      </c>
      <c r="Q240" s="11" t="str">
        <f aca="false">IF($K240="","",$K240-IF($P240="",0,$P240))</f>
        <v/>
      </c>
      <c r="R240" s="9"/>
      <c r="S240" s="12"/>
      <c r="T240" s="9"/>
      <c r="U240" s="13"/>
      <c r="V240" s="9"/>
    </row>
    <row r="241" customFormat="false" ht="15" hidden="false" customHeight="false" outlineLevel="0" collapsed="false">
      <c r="A241" s="9"/>
      <c r="B241" s="9"/>
      <c r="C241" s="9"/>
      <c r="D241" s="14"/>
      <c r="E241" s="9"/>
      <c r="F241" s="9"/>
      <c r="G241" s="9"/>
      <c r="H241" s="14"/>
      <c r="I241" s="14"/>
      <c r="J241" s="12"/>
      <c r="K241" s="13"/>
      <c r="L241" s="13"/>
      <c r="M241" s="14"/>
      <c r="N241" s="9" t="str">
        <f aca="false">IF($D241="","",IFERROR(INDEX(Lists!$B$2:$B$12,MATCH($D241,Lists!$A$2:$A$12,0)),""))</f>
        <v/>
      </c>
      <c r="O241" s="10" t="str">
        <f aca="true">IF($J241="","",MAX(0,(IF($S241&lt;&gt;"",$S241,TODAY())-$J241)/365.25))</f>
        <v/>
      </c>
      <c r="P241" s="11" t="str">
        <f aca="false">IF(OR($K241="",$N241="",$N241=0,$M241="Not depreciated"),"",IF($M241="Reducing balance",$K241-($K241*(1-(1/$N241))^MIN($O241,$N241)),MIN(($K241-IF($L241="",0,$L241))/$N241*$O241,$K241-IF($L241="",0,$L241))))</f>
        <v/>
      </c>
      <c r="Q241" s="11" t="str">
        <f aca="false">IF($K241="","",$K241-IF($P241="",0,$P241))</f>
        <v/>
      </c>
      <c r="R241" s="9"/>
      <c r="S241" s="12"/>
      <c r="T241" s="9"/>
      <c r="U241" s="13"/>
      <c r="V241" s="9"/>
    </row>
    <row r="242" customFormat="false" ht="15" hidden="false" customHeight="false" outlineLevel="0" collapsed="false">
      <c r="A242" s="9"/>
      <c r="B242" s="9"/>
      <c r="C242" s="9"/>
      <c r="D242" s="14"/>
      <c r="E242" s="9"/>
      <c r="F242" s="9"/>
      <c r="G242" s="9"/>
      <c r="H242" s="14"/>
      <c r="I242" s="14"/>
      <c r="J242" s="12"/>
      <c r="K242" s="13"/>
      <c r="L242" s="13"/>
      <c r="M242" s="14"/>
      <c r="N242" s="9" t="str">
        <f aca="false">IF($D242="","",IFERROR(INDEX(Lists!$B$2:$B$12,MATCH($D242,Lists!$A$2:$A$12,0)),""))</f>
        <v/>
      </c>
      <c r="O242" s="10" t="str">
        <f aca="true">IF($J242="","",MAX(0,(IF($S242&lt;&gt;"",$S242,TODAY())-$J242)/365.25))</f>
        <v/>
      </c>
      <c r="P242" s="11" t="str">
        <f aca="false">IF(OR($K242="",$N242="",$N242=0,$M242="Not depreciated"),"",IF($M242="Reducing balance",$K242-($K242*(1-(1/$N242))^MIN($O242,$N242)),MIN(($K242-IF($L242="",0,$L242))/$N242*$O242,$K242-IF($L242="",0,$L242))))</f>
        <v/>
      </c>
      <c r="Q242" s="11" t="str">
        <f aca="false">IF($K242="","",$K242-IF($P242="",0,$P242))</f>
        <v/>
      </c>
      <c r="R242" s="9"/>
      <c r="S242" s="12"/>
      <c r="T242" s="9"/>
      <c r="U242" s="13"/>
      <c r="V242" s="9"/>
    </row>
    <row r="243" customFormat="false" ht="15" hidden="false" customHeight="false" outlineLevel="0" collapsed="false">
      <c r="A243" s="9"/>
      <c r="B243" s="9"/>
      <c r="C243" s="9"/>
      <c r="D243" s="14"/>
      <c r="E243" s="9"/>
      <c r="F243" s="9"/>
      <c r="G243" s="9"/>
      <c r="H243" s="14"/>
      <c r="I243" s="14"/>
      <c r="J243" s="12"/>
      <c r="K243" s="13"/>
      <c r="L243" s="13"/>
      <c r="M243" s="14"/>
      <c r="N243" s="9" t="str">
        <f aca="false">IF($D243="","",IFERROR(INDEX(Lists!$B$2:$B$12,MATCH($D243,Lists!$A$2:$A$12,0)),""))</f>
        <v/>
      </c>
      <c r="O243" s="10" t="str">
        <f aca="true">IF($J243="","",MAX(0,(IF($S243&lt;&gt;"",$S243,TODAY())-$J243)/365.25))</f>
        <v/>
      </c>
      <c r="P243" s="11" t="str">
        <f aca="false">IF(OR($K243="",$N243="",$N243=0,$M243="Not depreciated"),"",IF($M243="Reducing balance",$K243-($K243*(1-(1/$N243))^MIN($O243,$N243)),MIN(($K243-IF($L243="",0,$L243))/$N243*$O243,$K243-IF($L243="",0,$L243))))</f>
        <v/>
      </c>
      <c r="Q243" s="11" t="str">
        <f aca="false">IF($K243="","",$K243-IF($P243="",0,$P243))</f>
        <v/>
      </c>
      <c r="R243" s="9"/>
      <c r="S243" s="12"/>
      <c r="T243" s="9"/>
      <c r="U243" s="13"/>
      <c r="V243" s="9"/>
    </row>
    <row r="244" customFormat="false" ht="15" hidden="false" customHeight="false" outlineLevel="0" collapsed="false">
      <c r="A244" s="9"/>
      <c r="B244" s="9"/>
      <c r="C244" s="9"/>
      <c r="D244" s="14"/>
      <c r="E244" s="9"/>
      <c r="F244" s="9"/>
      <c r="G244" s="9"/>
      <c r="H244" s="14"/>
      <c r="I244" s="14"/>
      <c r="J244" s="12"/>
      <c r="K244" s="13"/>
      <c r="L244" s="13"/>
      <c r="M244" s="14"/>
      <c r="N244" s="9" t="str">
        <f aca="false">IF($D244="","",IFERROR(INDEX(Lists!$B$2:$B$12,MATCH($D244,Lists!$A$2:$A$12,0)),""))</f>
        <v/>
      </c>
      <c r="O244" s="10" t="str">
        <f aca="true">IF($J244="","",MAX(0,(IF($S244&lt;&gt;"",$S244,TODAY())-$J244)/365.25))</f>
        <v/>
      </c>
      <c r="P244" s="11" t="str">
        <f aca="false">IF(OR($K244="",$N244="",$N244=0,$M244="Not depreciated"),"",IF($M244="Reducing balance",$K244-($K244*(1-(1/$N244))^MIN($O244,$N244)),MIN(($K244-IF($L244="",0,$L244))/$N244*$O244,$K244-IF($L244="",0,$L244))))</f>
        <v/>
      </c>
      <c r="Q244" s="11" t="str">
        <f aca="false">IF($K244="","",$K244-IF($P244="",0,$P244))</f>
        <v/>
      </c>
      <c r="R244" s="9"/>
      <c r="S244" s="12"/>
      <c r="T244" s="9"/>
      <c r="U244" s="13"/>
      <c r="V244" s="9"/>
    </row>
    <row r="245" customFormat="false" ht="15" hidden="false" customHeight="false" outlineLevel="0" collapsed="false">
      <c r="A245" s="9"/>
      <c r="B245" s="9"/>
      <c r="C245" s="9"/>
      <c r="D245" s="14"/>
      <c r="E245" s="9"/>
      <c r="F245" s="9"/>
      <c r="G245" s="9"/>
      <c r="H245" s="14"/>
      <c r="I245" s="14"/>
      <c r="J245" s="12"/>
      <c r="K245" s="13"/>
      <c r="L245" s="13"/>
      <c r="M245" s="14"/>
      <c r="N245" s="9" t="str">
        <f aca="false">IF($D245="","",IFERROR(INDEX(Lists!$B$2:$B$12,MATCH($D245,Lists!$A$2:$A$12,0)),""))</f>
        <v/>
      </c>
      <c r="O245" s="10" t="str">
        <f aca="true">IF($J245="","",MAX(0,(IF($S245&lt;&gt;"",$S245,TODAY())-$J245)/365.25))</f>
        <v/>
      </c>
      <c r="P245" s="11" t="str">
        <f aca="false">IF(OR($K245="",$N245="",$N245=0,$M245="Not depreciated"),"",IF($M245="Reducing balance",$K245-($K245*(1-(1/$N245))^MIN($O245,$N245)),MIN(($K245-IF($L245="",0,$L245))/$N245*$O245,$K245-IF($L245="",0,$L245))))</f>
        <v/>
      </c>
      <c r="Q245" s="11" t="str">
        <f aca="false">IF($K245="","",$K245-IF($P245="",0,$P245))</f>
        <v/>
      </c>
      <c r="R245" s="9"/>
      <c r="S245" s="12"/>
      <c r="T245" s="9"/>
      <c r="U245" s="13"/>
      <c r="V245" s="9"/>
    </row>
    <row r="246" customFormat="false" ht="15" hidden="false" customHeight="false" outlineLevel="0" collapsed="false">
      <c r="A246" s="9"/>
      <c r="B246" s="9"/>
      <c r="C246" s="9"/>
      <c r="D246" s="14"/>
      <c r="E246" s="9"/>
      <c r="F246" s="9"/>
      <c r="G246" s="9"/>
      <c r="H246" s="14"/>
      <c r="I246" s="14"/>
      <c r="J246" s="12"/>
      <c r="K246" s="13"/>
      <c r="L246" s="13"/>
      <c r="M246" s="14"/>
      <c r="N246" s="9" t="str">
        <f aca="false">IF($D246="","",IFERROR(INDEX(Lists!$B$2:$B$12,MATCH($D246,Lists!$A$2:$A$12,0)),""))</f>
        <v/>
      </c>
      <c r="O246" s="10" t="str">
        <f aca="true">IF($J246="","",MAX(0,(IF($S246&lt;&gt;"",$S246,TODAY())-$J246)/365.25))</f>
        <v/>
      </c>
      <c r="P246" s="11" t="str">
        <f aca="false">IF(OR($K246="",$N246="",$N246=0,$M246="Not depreciated"),"",IF($M246="Reducing balance",$K246-($K246*(1-(1/$N246))^MIN($O246,$N246)),MIN(($K246-IF($L246="",0,$L246))/$N246*$O246,$K246-IF($L246="",0,$L246))))</f>
        <v/>
      </c>
      <c r="Q246" s="11" t="str">
        <f aca="false">IF($K246="","",$K246-IF($P246="",0,$P246))</f>
        <v/>
      </c>
      <c r="R246" s="9"/>
      <c r="S246" s="12"/>
      <c r="T246" s="9"/>
      <c r="U246" s="13"/>
      <c r="V246" s="9"/>
    </row>
    <row r="247" customFormat="false" ht="15" hidden="false" customHeight="false" outlineLevel="0" collapsed="false">
      <c r="A247" s="9"/>
      <c r="B247" s="9"/>
      <c r="C247" s="9"/>
      <c r="D247" s="14"/>
      <c r="E247" s="9"/>
      <c r="F247" s="9"/>
      <c r="G247" s="9"/>
      <c r="H247" s="14"/>
      <c r="I247" s="14"/>
      <c r="J247" s="12"/>
      <c r="K247" s="13"/>
      <c r="L247" s="13"/>
      <c r="M247" s="14"/>
      <c r="N247" s="9" t="str">
        <f aca="false">IF($D247="","",IFERROR(INDEX(Lists!$B$2:$B$12,MATCH($D247,Lists!$A$2:$A$12,0)),""))</f>
        <v/>
      </c>
      <c r="O247" s="10" t="str">
        <f aca="true">IF($J247="","",MAX(0,(IF($S247&lt;&gt;"",$S247,TODAY())-$J247)/365.25))</f>
        <v/>
      </c>
      <c r="P247" s="11" t="str">
        <f aca="false">IF(OR($K247="",$N247="",$N247=0,$M247="Not depreciated"),"",IF($M247="Reducing balance",$K247-($K247*(1-(1/$N247))^MIN($O247,$N247)),MIN(($K247-IF($L247="",0,$L247))/$N247*$O247,$K247-IF($L247="",0,$L247))))</f>
        <v/>
      </c>
      <c r="Q247" s="11" t="str">
        <f aca="false">IF($K247="","",$K247-IF($P247="",0,$P247))</f>
        <v/>
      </c>
      <c r="R247" s="9"/>
      <c r="S247" s="12"/>
      <c r="T247" s="9"/>
      <c r="U247" s="13"/>
      <c r="V247" s="9"/>
    </row>
    <row r="248" customFormat="false" ht="15" hidden="false" customHeight="false" outlineLevel="0" collapsed="false">
      <c r="A248" s="9"/>
      <c r="B248" s="9"/>
      <c r="C248" s="9"/>
      <c r="D248" s="14"/>
      <c r="E248" s="9"/>
      <c r="F248" s="9"/>
      <c r="G248" s="9"/>
      <c r="H248" s="14"/>
      <c r="I248" s="14"/>
      <c r="J248" s="12"/>
      <c r="K248" s="13"/>
      <c r="L248" s="13"/>
      <c r="M248" s="14"/>
      <c r="N248" s="9" t="str">
        <f aca="false">IF($D248="","",IFERROR(INDEX(Lists!$B$2:$B$12,MATCH($D248,Lists!$A$2:$A$12,0)),""))</f>
        <v/>
      </c>
      <c r="O248" s="10" t="str">
        <f aca="true">IF($J248="","",MAX(0,(IF($S248&lt;&gt;"",$S248,TODAY())-$J248)/365.25))</f>
        <v/>
      </c>
      <c r="P248" s="11" t="str">
        <f aca="false">IF(OR($K248="",$N248="",$N248=0,$M248="Not depreciated"),"",IF($M248="Reducing balance",$K248-($K248*(1-(1/$N248))^MIN($O248,$N248)),MIN(($K248-IF($L248="",0,$L248))/$N248*$O248,$K248-IF($L248="",0,$L248))))</f>
        <v/>
      </c>
      <c r="Q248" s="11" t="str">
        <f aca="false">IF($K248="","",$K248-IF($P248="",0,$P248))</f>
        <v/>
      </c>
      <c r="R248" s="9"/>
      <c r="S248" s="12"/>
      <c r="T248" s="9"/>
      <c r="U248" s="13"/>
      <c r="V248" s="9"/>
    </row>
    <row r="249" customFormat="false" ht="15" hidden="false" customHeight="false" outlineLevel="0" collapsed="false">
      <c r="A249" s="9"/>
      <c r="B249" s="9"/>
      <c r="C249" s="9"/>
      <c r="D249" s="14"/>
      <c r="E249" s="9"/>
      <c r="F249" s="9"/>
      <c r="G249" s="9"/>
      <c r="H249" s="14"/>
      <c r="I249" s="14"/>
      <c r="J249" s="12"/>
      <c r="K249" s="13"/>
      <c r="L249" s="13"/>
      <c r="M249" s="14"/>
      <c r="N249" s="9" t="str">
        <f aca="false">IF($D249="","",IFERROR(INDEX(Lists!$B$2:$B$12,MATCH($D249,Lists!$A$2:$A$12,0)),""))</f>
        <v/>
      </c>
      <c r="O249" s="10" t="str">
        <f aca="true">IF($J249="","",MAX(0,(IF($S249&lt;&gt;"",$S249,TODAY())-$J249)/365.25))</f>
        <v/>
      </c>
      <c r="P249" s="11" t="str">
        <f aca="false">IF(OR($K249="",$N249="",$N249=0,$M249="Not depreciated"),"",IF($M249="Reducing balance",$K249-($K249*(1-(1/$N249))^MIN($O249,$N249)),MIN(($K249-IF($L249="",0,$L249))/$N249*$O249,$K249-IF($L249="",0,$L249))))</f>
        <v/>
      </c>
      <c r="Q249" s="11" t="str">
        <f aca="false">IF($K249="","",$K249-IF($P249="",0,$P249))</f>
        <v/>
      </c>
      <c r="R249" s="9"/>
      <c r="S249" s="12"/>
      <c r="T249" s="9"/>
      <c r="U249" s="13"/>
      <c r="V249" s="9"/>
    </row>
    <row r="250" customFormat="false" ht="15" hidden="false" customHeight="false" outlineLevel="0" collapsed="false">
      <c r="A250" s="9"/>
      <c r="B250" s="9"/>
      <c r="C250" s="9"/>
      <c r="D250" s="14"/>
      <c r="E250" s="9"/>
      <c r="F250" s="9"/>
      <c r="G250" s="9"/>
      <c r="H250" s="14"/>
      <c r="I250" s="14"/>
      <c r="J250" s="12"/>
      <c r="K250" s="13"/>
      <c r="L250" s="13"/>
      <c r="M250" s="14"/>
      <c r="N250" s="9" t="str">
        <f aca="false">IF($D250="","",IFERROR(INDEX(Lists!$B$2:$B$12,MATCH($D250,Lists!$A$2:$A$12,0)),""))</f>
        <v/>
      </c>
      <c r="O250" s="10" t="str">
        <f aca="true">IF($J250="","",MAX(0,(IF($S250&lt;&gt;"",$S250,TODAY())-$J250)/365.25))</f>
        <v/>
      </c>
      <c r="P250" s="11" t="str">
        <f aca="false">IF(OR($K250="",$N250="",$N250=0,$M250="Not depreciated"),"",IF($M250="Reducing balance",$K250-($K250*(1-(1/$N250))^MIN($O250,$N250)),MIN(($K250-IF($L250="",0,$L250))/$N250*$O250,$K250-IF($L250="",0,$L250))))</f>
        <v/>
      </c>
      <c r="Q250" s="11" t="str">
        <f aca="false">IF($K250="","",$K250-IF($P250="",0,$P250))</f>
        <v/>
      </c>
      <c r="R250" s="9"/>
      <c r="S250" s="12"/>
      <c r="T250" s="9"/>
      <c r="U250" s="13"/>
      <c r="V250" s="9"/>
    </row>
    <row r="251" customFormat="false" ht="15" hidden="false" customHeight="false" outlineLevel="0" collapsed="false">
      <c r="A251" s="9"/>
      <c r="B251" s="9"/>
      <c r="C251" s="9"/>
      <c r="D251" s="14"/>
      <c r="E251" s="9"/>
      <c r="F251" s="9"/>
      <c r="G251" s="9"/>
      <c r="H251" s="14"/>
      <c r="I251" s="14"/>
      <c r="J251" s="12"/>
      <c r="K251" s="13"/>
      <c r="L251" s="13"/>
      <c r="M251" s="14"/>
      <c r="N251" s="9" t="str">
        <f aca="false">IF($D251="","",IFERROR(INDEX(Lists!$B$2:$B$12,MATCH($D251,Lists!$A$2:$A$12,0)),""))</f>
        <v/>
      </c>
      <c r="O251" s="10" t="str">
        <f aca="true">IF($J251="","",MAX(0,(IF($S251&lt;&gt;"",$S251,TODAY())-$J251)/365.25))</f>
        <v/>
      </c>
      <c r="P251" s="11" t="str">
        <f aca="false">IF(OR($K251="",$N251="",$N251=0,$M251="Not depreciated"),"",IF($M251="Reducing balance",$K251-($K251*(1-(1/$N251))^MIN($O251,$N251)),MIN(($K251-IF($L251="",0,$L251))/$N251*$O251,$K251-IF($L251="",0,$L251))))</f>
        <v/>
      </c>
      <c r="Q251" s="11" t="str">
        <f aca="false">IF($K251="","",$K251-IF($P251="",0,$P251))</f>
        <v/>
      </c>
      <c r="R251" s="9"/>
      <c r="S251" s="12"/>
      <c r="T251" s="9"/>
      <c r="U251" s="13"/>
      <c r="V251" s="9"/>
    </row>
    <row r="252" customFormat="false" ht="15" hidden="false" customHeight="false" outlineLevel="0" collapsed="false">
      <c r="A252" s="9"/>
      <c r="B252" s="9"/>
      <c r="C252" s="9"/>
      <c r="D252" s="14"/>
      <c r="E252" s="9"/>
      <c r="F252" s="9"/>
      <c r="G252" s="9"/>
      <c r="H252" s="14"/>
      <c r="I252" s="14"/>
      <c r="J252" s="12"/>
      <c r="K252" s="13"/>
      <c r="L252" s="13"/>
      <c r="M252" s="14"/>
      <c r="N252" s="9" t="str">
        <f aca="false">IF($D252="","",IFERROR(INDEX(Lists!$B$2:$B$12,MATCH($D252,Lists!$A$2:$A$12,0)),""))</f>
        <v/>
      </c>
      <c r="O252" s="10" t="str">
        <f aca="true">IF($J252="","",MAX(0,(IF($S252&lt;&gt;"",$S252,TODAY())-$J252)/365.25))</f>
        <v/>
      </c>
      <c r="P252" s="11" t="str">
        <f aca="false">IF(OR($K252="",$N252="",$N252=0,$M252="Not depreciated"),"",IF($M252="Reducing balance",$K252-($K252*(1-(1/$N252))^MIN($O252,$N252)),MIN(($K252-IF($L252="",0,$L252))/$N252*$O252,$K252-IF($L252="",0,$L252))))</f>
        <v/>
      </c>
      <c r="Q252" s="11" t="str">
        <f aca="false">IF($K252="","",$K252-IF($P252="",0,$P252))</f>
        <v/>
      </c>
      <c r="R252" s="9"/>
      <c r="S252" s="12"/>
      <c r="T252" s="9"/>
      <c r="U252" s="13"/>
      <c r="V252" s="9"/>
    </row>
    <row r="253" customFormat="false" ht="15" hidden="false" customHeight="false" outlineLevel="0" collapsed="false">
      <c r="A253" s="9"/>
      <c r="B253" s="9"/>
      <c r="C253" s="9"/>
      <c r="D253" s="14"/>
      <c r="E253" s="9"/>
      <c r="F253" s="9"/>
      <c r="G253" s="9"/>
      <c r="H253" s="14"/>
      <c r="I253" s="14"/>
      <c r="J253" s="12"/>
      <c r="K253" s="13"/>
      <c r="L253" s="13"/>
      <c r="M253" s="14"/>
      <c r="N253" s="9" t="str">
        <f aca="false">IF($D253="","",IFERROR(INDEX(Lists!$B$2:$B$12,MATCH($D253,Lists!$A$2:$A$12,0)),""))</f>
        <v/>
      </c>
      <c r="O253" s="10" t="str">
        <f aca="true">IF($J253="","",MAX(0,(IF($S253&lt;&gt;"",$S253,TODAY())-$J253)/365.25))</f>
        <v/>
      </c>
      <c r="P253" s="11" t="str">
        <f aca="false">IF(OR($K253="",$N253="",$N253=0,$M253="Not depreciated"),"",IF($M253="Reducing balance",$K253-($K253*(1-(1/$N253))^MIN($O253,$N253)),MIN(($K253-IF($L253="",0,$L253))/$N253*$O253,$K253-IF($L253="",0,$L253))))</f>
        <v/>
      </c>
      <c r="Q253" s="11" t="str">
        <f aca="false">IF($K253="","",$K253-IF($P253="",0,$P253))</f>
        <v/>
      </c>
      <c r="R253" s="9"/>
      <c r="S253" s="12"/>
      <c r="T253" s="9"/>
      <c r="U253" s="13"/>
      <c r="V253" s="9"/>
    </row>
    <row r="254" customFormat="false" ht="15" hidden="false" customHeight="false" outlineLevel="0" collapsed="false">
      <c r="A254" s="9"/>
      <c r="B254" s="9"/>
      <c r="C254" s="9"/>
      <c r="D254" s="14"/>
      <c r="E254" s="9"/>
      <c r="F254" s="9"/>
      <c r="G254" s="9"/>
      <c r="H254" s="14"/>
      <c r="I254" s="14"/>
      <c r="J254" s="12"/>
      <c r="K254" s="13"/>
      <c r="L254" s="13"/>
      <c r="M254" s="14"/>
      <c r="N254" s="9" t="str">
        <f aca="false">IF($D254="","",IFERROR(INDEX(Lists!$B$2:$B$12,MATCH($D254,Lists!$A$2:$A$12,0)),""))</f>
        <v/>
      </c>
      <c r="O254" s="10" t="str">
        <f aca="true">IF($J254="","",MAX(0,(IF($S254&lt;&gt;"",$S254,TODAY())-$J254)/365.25))</f>
        <v/>
      </c>
      <c r="P254" s="11" t="str">
        <f aca="false">IF(OR($K254="",$N254="",$N254=0,$M254="Not depreciated"),"",IF($M254="Reducing balance",$K254-($K254*(1-(1/$N254))^MIN($O254,$N254)),MIN(($K254-IF($L254="",0,$L254))/$N254*$O254,$K254-IF($L254="",0,$L254))))</f>
        <v/>
      </c>
      <c r="Q254" s="11" t="str">
        <f aca="false">IF($K254="","",$K254-IF($P254="",0,$P254))</f>
        <v/>
      </c>
      <c r="R254" s="9"/>
      <c r="S254" s="12"/>
      <c r="T254" s="9"/>
      <c r="U254" s="13"/>
      <c r="V254" s="9"/>
    </row>
    <row r="255" customFormat="false" ht="15" hidden="false" customHeight="false" outlineLevel="0" collapsed="false">
      <c r="A255" s="9"/>
      <c r="B255" s="9"/>
      <c r="C255" s="9"/>
      <c r="D255" s="14"/>
      <c r="E255" s="9"/>
      <c r="F255" s="9"/>
      <c r="G255" s="9"/>
      <c r="H255" s="14"/>
      <c r="I255" s="14"/>
      <c r="J255" s="12"/>
      <c r="K255" s="13"/>
      <c r="L255" s="13"/>
      <c r="M255" s="14"/>
      <c r="N255" s="9" t="str">
        <f aca="false">IF($D255="","",IFERROR(INDEX(Lists!$B$2:$B$12,MATCH($D255,Lists!$A$2:$A$12,0)),""))</f>
        <v/>
      </c>
      <c r="O255" s="10" t="str">
        <f aca="true">IF($J255="","",MAX(0,(IF($S255&lt;&gt;"",$S255,TODAY())-$J255)/365.25))</f>
        <v/>
      </c>
      <c r="P255" s="11" t="str">
        <f aca="false">IF(OR($K255="",$N255="",$N255=0,$M255="Not depreciated"),"",IF($M255="Reducing balance",$K255-($K255*(1-(1/$N255))^MIN($O255,$N255)),MIN(($K255-IF($L255="",0,$L255))/$N255*$O255,$K255-IF($L255="",0,$L255))))</f>
        <v/>
      </c>
      <c r="Q255" s="11" t="str">
        <f aca="false">IF($K255="","",$K255-IF($P255="",0,$P255))</f>
        <v/>
      </c>
      <c r="R255" s="9"/>
      <c r="S255" s="12"/>
      <c r="T255" s="9"/>
      <c r="U255" s="13"/>
      <c r="V255" s="9"/>
    </row>
    <row r="256" customFormat="false" ht="15" hidden="false" customHeight="false" outlineLevel="0" collapsed="false">
      <c r="A256" s="9"/>
      <c r="B256" s="9"/>
      <c r="C256" s="9"/>
      <c r="D256" s="14"/>
      <c r="E256" s="9"/>
      <c r="F256" s="9"/>
      <c r="G256" s="9"/>
      <c r="H256" s="14"/>
      <c r="I256" s="14"/>
      <c r="J256" s="12"/>
      <c r="K256" s="13"/>
      <c r="L256" s="13"/>
      <c r="M256" s="14"/>
      <c r="N256" s="9" t="str">
        <f aca="false">IF($D256="","",IFERROR(INDEX(Lists!$B$2:$B$12,MATCH($D256,Lists!$A$2:$A$12,0)),""))</f>
        <v/>
      </c>
      <c r="O256" s="10" t="str">
        <f aca="true">IF($J256="","",MAX(0,(IF($S256&lt;&gt;"",$S256,TODAY())-$J256)/365.25))</f>
        <v/>
      </c>
      <c r="P256" s="11" t="str">
        <f aca="false">IF(OR($K256="",$N256="",$N256=0,$M256="Not depreciated"),"",IF($M256="Reducing balance",$K256-($K256*(1-(1/$N256))^MIN($O256,$N256)),MIN(($K256-IF($L256="",0,$L256))/$N256*$O256,$K256-IF($L256="",0,$L256))))</f>
        <v/>
      </c>
      <c r="Q256" s="11" t="str">
        <f aca="false">IF($K256="","",$K256-IF($P256="",0,$P256))</f>
        <v/>
      </c>
      <c r="R256" s="9"/>
      <c r="S256" s="12"/>
      <c r="T256" s="9"/>
      <c r="U256" s="13"/>
      <c r="V256" s="9"/>
    </row>
    <row r="257" customFormat="false" ht="15" hidden="false" customHeight="false" outlineLevel="0" collapsed="false">
      <c r="A257" s="9"/>
      <c r="B257" s="9"/>
      <c r="C257" s="9"/>
      <c r="D257" s="14"/>
      <c r="E257" s="9"/>
      <c r="F257" s="9"/>
      <c r="G257" s="9"/>
      <c r="H257" s="14"/>
      <c r="I257" s="14"/>
      <c r="J257" s="12"/>
      <c r="K257" s="13"/>
      <c r="L257" s="13"/>
      <c r="M257" s="14"/>
      <c r="N257" s="9" t="str">
        <f aca="false">IF($D257="","",IFERROR(INDEX(Lists!$B$2:$B$12,MATCH($D257,Lists!$A$2:$A$12,0)),""))</f>
        <v/>
      </c>
      <c r="O257" s="10" t="str">
        <f aca="true">IF($J257="","",MAX(0,(IF($S257&lt;&gt;"",$S257,TODAY())-$J257)/365.25))</f>
        <v/>
      </c>
      <c r="P257" s="11" t="str">
        <f aca="false">IF(OR($K257="",$N257="",$N257=0,$M257="Not depreciated"),"",IF($M257="Reducing balance",$K257-($K257*(1-(1/$N257))^MIN($O257,$N257)),MIN(($K257-IF($L257="",0,$L257))/$N257*$O257,$K257-IF($L257="",0,$L257))))</f>
        <v/>
      </c>
      <c r="Q257" s="11" t="str">
        <f aca="false">IF($K257="","",$K257-IF($P257="",0,$P257))</f>
        <v/>
      </c>
      <c r="R257" s="9"/>
      <c r="S257" s="12"/>
      <c r="T257" s="9"/>
      <c r="U257" s="13"/>
      <c r="V257" s="9"/>
    </row>
    <row r="258" customFormat="false" ht="15" hidden="false" customHeight="false" outlineLevel="0" collapsed="false">
      <c r="A258" s="9"/>
      <c r="B258" s="9"/>
      <c r="C258" s="9"/>
      <c r="D258" s="14"/>
      <c r="E258" s="9"/>
      <c r="F258" s="9"/>
      <c r="G258" s="9"/>
      <c r="H258" s="14"/>
      <c r="I258" s="14"/>
      <c r="J258" s="12"/>
      <c r="K258" s="13"/>
      <c r="L258" s="13"/>
      <c r="M258" s="14"/>
      <c r="N258" s="9" t="str">
        <f aca="false">IF($D258="","",IFERROR(INDEX(Lists!$B$2:$B$12,MATCH($D258,Lists!$A$2:$A$12,0)),""))</f>
        <v/>
      </c>
      <c r="O258" s="10" t="str">
        <f aca="true">IF($J258="","",MAX(0,(IF($S258&lt;&gt;"",$S258,TODAY())-$J258)/365.25))</f>
        <v/>
      </c>
      <c r="P258" s="11" t="str">
        <f aca="false">IF(OR($K258="",$N258="",$N258=0,$M258="Not depreciated"),"",IF($M258="Reducing balance",$K258-($K258*(1-(1/$N258))^MIN($O258,$N258)),MIN(($K258-IF($L258="",0,$L258))/$N258*$O258,$K258-IF($L258="",0,$L258))))</f>
        <v/>
      </c>
      <c r="Q258" s="11" t="str">
        <f aca="false">IF($K258="","",$K258-IF($P258="",0,$P258))</f>
        <v/>
      </c>
      <c r="R258" s="9"/>
      <c r="S258" s="12"/>
      <c r="T258" s="9"/>
      <c r="U258" s="13"/>
      <c r="V258" s="9"/>
    </row>
    <row r="259" customFormat="false" ht="15" hidden="false" customHeight="false" outlineLevel="0" collapsed="false">
      <c r="A259" s="9"/>
      <c r="B259" s="9"/>
      <c r="C259" s="9"/>
      <c r="D259" s="14"/>
      <c r="E259" s="9"/>
      <c r="F259" s="9"/>
      <c r="G259" s="9"/>
      <c r="H259" s="14"/>
      <c r="I259" s="14"/>
      <c r="J259" s="12"/>
      <c r="K259" s="13"/>
      <c r="L259" s="13"/>
      <c r="M259" s="14"/>
      <c r="N259" s="9" t="str">
        <f aca="false">IF($D259="","",IFERROR(INDEX(Lists!$B$2:$B$12,MATCH($D259,Lists!$A$2:$A$12,0)),""))</f>
        <v/>
      </c>
      <c r="O259" s="10" t="str">
        <f aca="true">IF($J259="","",MAX(0,(IF($S259&lt;&gt;"",$S259,TODAY())-$J259)/365.25))</f>
        <v/>
      </c>
      <c r="P259" s="11" t="str">
        <f aca="false">IF(OR($K259="",$N259="",$N259=0,$M259="Not depreciated"),"",IF($M259="Reducing balance",$K259-($K259*(1-(1/$N259))^MIN($O259,$N259)),MIN(($K259-IF($L259="",0,$L259))/$N259*$O259,$K259-IF($L259="",0,$L259))))</f>
        <v/>
      </c>
      <c r="Q259" s="11" t="str">
        <f aca="false">IF($K259="","",$K259-IF($P259="",0,$P259))</f>
        <v/>
      </c>
      <c r="R259" s="9"/>
      <c r="S259" s="12"/>
      <c r="T259" s="9"/>
      <c r="U259" s="13"/>
      <c r="V259" s="9"/>
    </row>
    <row r="260" customFormat="false" ht="15" hidden="false" customHeight="false" outlineLevel="0" collapsed="false">
      <c r="A260" s="9"/>
      <c r="B260" s="9"/>
      <c r="C260" s="9"/>
      <c r="D260" s="14"/>
      <c r="E260" s="9"/>
      <c r="F260" s="9"/>
      <c r="G260" s="9"/>
      <c r="H260" s="14"/>
      <c r="I260" s="14"/>
      <c r="J260" s="12"/>
      <c r="K260" s="13"/>
      <c r="L260" s="13"/>
      <c r="M260" s="14"/>
      <c r="N260" s="9" t="str">
        <f aca="false">IF($D260="","",IFERROR(INDEX(Lists!$B$2:$B$12,MATCH($D260,Lists!$A$2:$A$12,0)),""))</f>
        <v/>
      </c>
      <c r="O260" s="10" t="str">
        <f aca="true">IF($J260="","",MAX(0,(IF($S260&lt;&gt;"",$S260,TODAY())-$J260)/365.25))</f>
        <v/>
      </c>
      <c r="P260" s="11" t="str">
        <f aca="false">IF(OR($K260="",$N260="",$N260=0,$M260="Not depreciated"),"",IF($M260="Reducing balance",$K260-($K260*(1-(1/$N260))^MIN($O260,$N260)),MIN(($K260-IF($L260="",0,$L260))/$N260*$O260,$K260-IF($L260="",0,$L260))))</f>
        <v/>
      </c>
      <c r="Q260" s="11" t="str">
        <f aca="false">IF($K260="","",$K260-IF($P260="",0,$P260))</f>
        <v/>
      </c>
      <c r="R260" s="9"/>
      <c r="S260" s="12"/>
      <c r="T260" s="9"/>
      <c r="U260" s="13"/>
      <c r="V260" s="9"/>
    </row>
    <row r="261" customFormat="false" ht="15" hidden="false" customHeight="false" outlineLevel="0" collapsed="false">
      <c r="A261" s="9"/>
      <c r="B261" s="9"/>
      <c r="C261" s="9"/>
      <c r="D261" s="14"/>
      <c r="E261" s="9"/>
      <c r="F261" s="9"/>
      <c r="G261" s="9"/>
      <c r="H261" s="14"/>
      <c r="I261" s="14"/>
      <c r="J261" s="12"/>
      <c r="K261" s="13"/>
      <c r="L261" s="13"/>
      <c r="M261" s="14"/>
      <c r="N261" s="9" t="str">
        <f aca="false">IF($D261="","",IFERROR(INDEX(Lists!$B$2:$B$12,MATCH($D261,Lists!$A$2:$A$12,0)),""))</f>
        <v/>
      </c>
      <c r="O261" s="10" t="str">
        <f aca="true">IF($J261="","",MAX(0,(IF($S261&lt;&gt;"",$S261,TODAY())-$J261)/365.25))</f>
        <v/>
      </c>
      <c r="P261" s="11" t="str">
        <f aca="false">IF(OR($K261="",$N261="",$N261=0,$M261="Not depreciated"),"",IF($M261="Reducing balance",$K261-($K261*(1-(1/$N261))^MIN($O261,$N261)),MIN(($K261-IF($L261="",0,$L261))/$N261*$O261,$K261-IF($L261="",0,$L261))))</f>
        <v/>
      </c>
      <c r="Q261" s="11" t="str">
        <f aca="false">IF($K261="","",$K261-IF($P261="",0,$P261))</f>
        <v/>
      </c>
      <c r="R261" s="9"/>
      <c r="S261" s="12"/>
      <c r="T261" s="9"/>
      <c r="U261" s="13"/>
      <c r="V261" s="9"/>
    </row>
    <row r="262" customFormat="false" ht="15" hidden="false" customHeight="false" outlineLevel="0" collapsed="false">
      <c r="A262" s="9"/>
      <c r="B262" s="9"/>
      <c r="C262" s="9"/>
      <c r="D262" s="14"/>
      <c r="E262" s="9"/>
      <c r="F262" s="9"/>
      <c r="G262" s="9"/>
      <c r="H262" s="14"/>
      <c r="I262" s="14"/>
      <c r="J262" s="12"/>
      <c r="K262" s="13"/>
      <c r="L262" s="13"/>
      <c r="M262" s="14"/>
      <c r="N262" s="9" t="str">
        <f aca="false">IF($D262="","",IFERROR(INDEX(Lists!$B$2:$B$12,MATCH($D262,Lists!$A$2:$A$12,0)),""))</f>
        <v/>
      </c>
      <c r="O262" s="10" t="str">
        <f aca="true">IF($J262="","",MAX(0,(IF($S262&lt;&gt;"",$S262,TODAY())-$J262)/365.25))</f>
        <v/>
      </c>
      <c r="P262" s="11" t="str">
        <f aca="false">IF(OR($K262="",$N262="",$N262=0,$M262="Not depreciated"),"",IF($M262="Reducing balance",$K262-($K262*(1-(1/$N262))^MIN($O262,$N262)),MIN(($K262-IF($L262="",0,$L262))/$N262*$O262,$K262-IF($L262="",0,$L262))))</f>
        <v/>
      </c>
      <c r="Q262" s="11" t="str">
        <f aca="false">IF($K262="","",$K262-IF($P262="",0,$P262))</f>
        <v/>
      </c>
      <c r="R262" s="9"/>
      <c r="S262" s="12"/>
      <c r="T262" s="9"/>
      <c r="U262" s="13"/>
      <c r="V262" s="9"/>
    </row>
    <row r="263" customFormat="false" ht="15" hidden="false" customHeight="false" outlineLevel="0" collapsed="false">
      <c r="A263" s="9"/>
      <c r="B263" s="9"/>
      <c r="C263" s="9"/>
      <c r="D263" s="14"/>
      <c r="E263" s="9"/>
      <c r="F263" s="9"/>
      <c r="G263" s="9"/>
      <c r="H263" s="14"/>
      <c r="I263" s="14"/>
      <c r="J263" s="12"/>
      <c r="K263" s="13"/>
      <c r="L263" s="13"/>
      <c r="M263" s="14"/>
      <c r="N263" s="9" t="str">
        <f aca="false">IF($D263="","",IFERROR(INDEX(Lists!$B$2:$B$12,MATCH($D263,Lists!$A$2:$A$12,0)),""))</f>
        <v/>
      </c>
      <c r="O263" s="10" t="str">
        <f aca="true">IF($J263="","",MAX(0,(IF($S263&lt;&gt;"",$S263,TODAY())-$J263)/365.25))</f>
        <v/>
      </c>
      <c r="P263" s="11" t="str">
        <f aca="false">IF(OR($K263="",$N263="",$N263=0,$M263="Not depreciated"),"",IF($M263="Reducing balance",$K263-($K263*(1-(1/$N263))^MIN($O263,$N263)),MIN(($K263-IF($L263="",0,$L263))/$N263*$O263,$K263-IF($L263="",0,$L263))))</f>
        <v/>
      </c>
      <c r="Q263" s="11" t="str">
        <f aca="false">IF($K263="","",$K263-IF($P263="",0,$P263))</f>
        <v/>
      </c>
      <c r="R263" s="9"/>
      <c r="S263" s="12"/>
      <c r="T263" s="9"/>
      <c r="U263" s="13"/>
      <c r="V263" s="9"/>
    </row>
    <row r="264" customFormat="false" ht="15" hidden="false" customHeight="false" outlineLevel="0" collapsed="false">
      <c r="A264" s="9"/>
      <c r="B264" s="9"/>
      <c r="C264" s="9"/>
      <c r="D264" s="14"/>
      <c r="E264" s="9"/>
      <c r="F264" s="9"/>
      <c r="G264" s="9"/>
      <c r="H264" s="14"/>
      <c r="I264" s="14"/>
      <c r="J264" s="12"/>
      <c r="K264" s="13"/>
      <c r="L264" s="13"/>
      <c r="M264" s="14"/>
      <c r="N264" s="9" t="str">
        <f aca="false">IF($D264="","",IFERROR(INDEX(Lists!$B$2:$B$12,MATCH($D264,Lists!$A$2:$A$12,0)),""))</f>
        <v/>
      </c>
      <c r="O264" s="10" t="str">
        <f aca="true">IF($J264="","",MAX(0,(IF($S264&lt;&gt;"",$S264,TODAY())-$J264)/365.25))</f>
        <v/>
      </c>
      <c r="P264" s="11" t="str">
        <f aca="false">IF(OR($K264="",$N264="",$N264=0,$M264="Not depreciated"),"",IF($M264="Reducing balance",$K264-($K264*(1-(1/$N264))^MIN($O264,$N264)),MIN(($K264-IF($L264="",0,$L264))/$N264*$O264,$K264-IF($L264="",0,$L264))))</f>
        <v/>
      </c>
      <c r="Q264" s="11" t="str">
        <f aca="false">IF($K264="","",$K264-IF($P264="",0,$P264))</f>
        <v/>
      </c>
      <c r="R264" s="9"/>
      <c r="S264" s="12"/>
      <c r="T264" s="9"/>
      <c r="U264" s="13"/>
      <c r="V264" s="9"/>
    </row>
    <row r="265" customFormat="false" ht="15" hidden="false" customHeight="false" outlineLevel="0" collapsed="false">
      <c r="A265" s="9"/>
      <c r="B265" s="9"/>
      <c r="C265" s="9"/>
      <c r="D265" s="14"/>
      <c r="E265" s="9"/>
      <c r="F265" s="9"/>
      <c r="G265" s="9"/>
      <c r="H265" s="14"/>
      <c r="I265" s="14"/>
      <c r="J265" s="12"/>
      <c r="K265" s="13"/>
      <c r="L265" s="13"/>
      <c r="M265" s="14"/>
      <c r="N265" s="9" t="str">
        <f aca="false">IF($D265="","",IFERROR(INDEX(Lists!$B$2:$B$12,MATCH($D265,Lists!$A$2:$A$12,0)),""))</f>
        <v/>
      </c>
      <c r="O265" s="10" t="str">
        <f aca="true">IF($J265="","",MAX(0,(IF($S265&lt;&gt;"",$S265,TODAY())-$J265)/365.25))</f>
        <v/>
      </c>
      <c r="P265" s="11" t="str">
        <f aca="false">IF(OR($K265="",$N265="",$N265=0,$M265="Not depreciated"),"",IF($M265="Reducing balance",$K265-($K265*(1-(1/$N265))^MIN($O265,$N265)),MIN(($K265-IF($L265="",0,$L265))/$N265*$O265,$K265-IF($L265="",0,$L265))))</f>
        <v/>
      </c>
      <c r="Q265" s="11" t="str">
        <f aca="false">IF($K265="","",$K265-IF($P265="",0,$P265))</f>
        <v/>
      </c>
      <c r="R265" s="9"/>
      <c r="S265" s="12"/>
      <c r="T265" s="9"/>
      <c r="U265" s="13"/>
      <c r="V265" s="9"/>
    </row>
    <row r="266" customFormat="false" ht="15" hidden="false" customHeight="false" outlineLevel="0" collapsed="false">
      <c r="A266" s="9"/>
      <c r="B266" s="9"/>
      <c r="C266" s="9"/>
      <c r="D266" s="14"/>
      <c r="E266" s="9"/>
      <c r="F266" s="9"/>
      <c r="G266" s="9"/>
      <c r="H266" s="14"/>
      <c r="I266" s="14"/>
      <c r="J266" s="12"/>
      <c r="K266" s="13"/>
      <c r="L266" s="13"/>
      <c r="M266" s="14"/>
      <c r="N266" s="9" t="str">
        <f aca="false">IF($D266="","",IFERROR(INDEX(Lists!$B$2:$B$12,MATCH($D266,Lists!$A$2:$A$12,0)),""))</f>
        <v/>
      </c>
      <c r="O266" s="10" t="str">
        <f aca="true">IF($J266="","",MAX(0,(IF($S266&lt;&gt;"",$S266,TODAY())-$J266)/365.25))</f>
        <v/>
      </c>
      <c r="P266" s="11" t="str">
        <f aca="false">IF(OR($K266="",$N266="",$N266=0,$M266="Not depreciated"),"",IF($M266="Reducing balance",$K266-($K266*(1-(1/$N266))^MIN($O266,$N266)),MIN(($K266-IF($L266="",0,$L266))/$N266*$O266,$K266-IF($L266="",0,$L266))))</f>
        <v/>
      </c>
      <c r="Q266" s="11" t="str">
        <f aca="false">IF($K266="","",$K266-IF($P266="",0,$P266))</f>
        <v/>
      </c>
      <c r="R266" s="9"/>
      <c r="S266" s="12"/>
      <c r="T266" s="9"/>
      <c r="U266" s="13"/>
      <c r="V266" s="9"/>
    </row>
    <row r="267" customFormat="false" ht="15" hidden="false" customHeight="false" outlineLevel="0" collapsed="false">
      <c r="A267" s="9"/>
      <c r="B267" s="9"/>
      <c r="C267" s="9"/>
      <c r="D267" s="14"/>
      <c r="E267" s="9"/>
      <c r="F267" s="9"/>
      <c r="G267" s="9"/>
      <c r="H267" s="14"/>
      <c r="I267" s="14"/>
      <c r="J267" s="12"/>
      <c r="K267" s="13"/>
      <c r="L267" s="13"/>
      <c r="M267" s="14"/>
      <c r="N267" s="9" t="str">
        <f aca="false">IF($D267="","",IFERROR(INDEX(Lists!$B$2:$B$12,MATCH($D267,Lists!$A$2:$A$12,0)),""))</f>
        <v/>
      </c>
      <c r="O267" s="10" t="str">
        <f aca="true">IF($J267="","",MAX(0,(IF($S267&lt;&gt;"",$S267,TODAY())-$J267)/365.25))</f>
        <v/>
      </c>
      <c r="P267" s="11" t="str">
        <f aca="false">IF(OR($K267="",$N267="",$N267=0,$M267="Not depreciated"),"",IF($M267="Reducing balance",$K267-($K267*(1-(1/$N267))^MIN($O267,$N267)),MIN(($K267-IF($L267="",0,$L267))/$N267*$O267,$K267-IF($L267="",0,$L267))))</f>
        <v/>
      </c>
      <c r="Q267" s="11" t="str">
        <f aca="false">IF($K267="","",$K267-IF($P267="",0,$P267))</f>
        <v/>
      </c>
      <c r="R267" s="9"/>
      <c r="S267" s="12"/>
      <c r="T267" s="9"/>
      <c r="U267" s="13"/>
      <c r="V267" s="9"/>
    </row>
    <row r="268" customFormat="false" ht="15" hidden="false" customHeight="false" outlineLevel="0" collapsed="false">
      <c r="A268" s="9"/>
      <c r="B268" s="9"/>
      <c r="C268" s="9"/>
      <c r="D268" s="14"/>
      <c r="E268" s="9"/>
      <c r="F268" s="9"/>
      <c r="G268" s="9"/>
      <c r="H268" s="14"/>
      <c r="I268" s="14"/>
      <c r="J268" s="12"/>
      <c r="K268" s="13"/>
      <c r="L268" s="13"/>
      <c r="M268" s="14"/>
      <c r="N268" s="9" t="str">
        <f aca="false">IF($D268="","",IFERROR(INDEX(Lists!$B$2:$B$12,MATCH($D268,Lists!$A$2:$A$12,0)),""))</f>
        <v/>
      </c>
      <c r="O268" s="10" t="str">
        <f aca="true">IF($J268="","",MAX(0,(IF($S268&lt;&gt;"",$S268,TODAY())-$J268)/365.25))</f>
        <v/>
      </c>
      <c r="P268" s="11" t="str">
        <f aca="false">IF(OR($K268="",$N268="",$N268=0,$M268="Not depreciated"),"",IF($M268="Reducing balance",$K268-($K268*(1-(1/$N268))^MIN($O268,$N268)),MIN(($K268-IF($L268="",0,$L268))/$N268*$O268,$K268-IF($L268="",0,$L268))))</f>
        <v/>
      </c>
      <c r="Q268" s="11" t="str">
        <f aca="false">IF($K268="","",$K268-IF($P268="",0,$P268))</f>
        <v/>
      </c>
      <c r="R268" s="9"/>
      <c r="S268" s="12"/>
      <c r="T268" s="9"/>
      <c r="U268" s="13"/>
      <c r="V268" s="9"/>
    </row>
    <row r="269" customFormat="false" ht="15" hidden="false" customHeight="false" outlineLevel="0" collapsed="false">
      <c r="A269" s="9"/>
      <c r="B269" s="9"/>
      <c r="C269" s="9"/>
      <c r="D269" s="14"/>
      <c r="E269" s="9"/>
      <c r="F269" s="9"/>
      <c r="G269" s="9"/>
      <c r="H269" s="14"/>
      <c r="I269" s="14"/>
      <c r="J269" s="12"/>
      <c r="K269" s="13"/>
      <c r="L269" s="13"/>
      <c r="M269" s="14"/>
      <c r="N269" s="9" t="str">
        <f aca="false">IF($D269="","",IFERROR(INDEX(Lists!$B$2:$B$12,MATCH($D269,Lists!$A$2:$A$12,0)),""))</f>
        <v/>
      </c>
      <c r="O269" s="10" t="str">
        <f aca="true">IF($J269="","",MAX(0,(IF($S269&lt;&gt;"",$S269,TODAY())-$J269)/365.25))</f>
        <v/>
      </c>
      <c r="P269" s="11" t="str">
        <f aca="false">IF(OR($K269="",$N269="",$N269=0,$M269="Not depreciated"),"",IF($M269="Reducing balance",$K269-($K269*(1-(1/$N269))^MIN($O269,$N269)),MIN(($K269-IF($L269="",0,$L269))/$N269*$O269,$K269-IF($L269="",0,$L269))))</f>
        <v/>
      </c>
      <c r="Q269" s="11" t="str">
        <f aca="false">IF($K269="","",$K269-IF($P269="",0,$P269))</f>
        <v/>
      </c>
      <c r="R269" s="9"/>
      <c r="S269" s="12"/>
      <c r="T269" s="9"/>
      <c r="U269" s="13"/>
      <c r="V269" s="9"/>
    </row>
    <row r="270" customFormat="false" ht="15" hidden="false" customHeight="false" outlineLevel="0" collapsed="false">
      <c r="A270" s="9"/>
      <c r="B270" s="9"/>
      <c r="C270" s="9"/>
      <c r="D270" s="14"/>
      <c r="E270" s="9"/>
      <c r="F270" s="9"/>
      <c r="G270" s="9"/>
      <c r="H270" s="14"/>
      <c r="I270" s="14"/>
      <c r="J270" s="12"/>
      <c r="K270" s="13"/>
      <c r="L270" s="13"/>
      <c r="M270" s="14"/>
      <c r="N270" s="9" t="str">
        <f aca="false">IF($D270="","",IFERROR(INDEX(Lists!$B$2:$B$12,MATCH($D270,Lists!$A$2:$A$12,0)),""))</f>
        <v/>
      </c>
      <c r="O270" s="10" t="str">
        <f aca="true">IF($J270="","",MAX(0,(IF($S270&lt;&gt;"",$S270,TODAY())-$J270)/365.25))</f>
        <v/>
      </c>
      <c r="P270" s="11" t="str">
        <f aca="false">IF(OR($K270="",$N270="",$N270=0,$M270="Not depreciated"),"",IF($M270="Reducing balance",$K270-($K270*(1-(1/$N270))^MIN($O270,$N270)),MIN(($K270-IF($L270="",0,$L270))/$N270*$O270,$K270-IF($L270="",0,$L270))))</f>
        <v/>
      </c>
      <c r="Q270" s="11" t="str">
        <f aca="false">IF($K270="","",$K270-IF($P270="",0,$P270))</f>
        <v/>
      </c>
      <c r="R270" s="9"/>
      <c r="S270" s="12"/>
      <c r="T270" s="9"/>
      <c r="U270" s="13"/>
      <c r="V270" s="9"/>
    </row>
    <row r="271" customFormat="false" ht="15" hidden="false" customHeight="false" outlineLevel="0" collapsed="false">
      <c r="A271" s="9"/>
      <c r="B271" s="9"/>
      <c r="C271" s="9"/>
      <c r="D271" s="14"/>
      <c r="E271" s="9"/>
      <c r="F271" s="9"/>
      <c r="G271" s="9"/>
      <c r="H271" s="14"/>
      <c r="I271" s="14"/>
      <c r="J271" s="12"/>
      <c r="K271" s="13"/>
      <c r="L271" s="13"/>
      <c r="M271" s="14"/>
      <c r="N271" s="9" t="str">
        <f aca="false">IF($D271="","",IFERROR(INDEX(Lists!$B$2:$B$12,MATCH($D271,Lists!$A$2:$A$12,0)),""))</f>
        <v/>
      </c>
      <c r="O271" s="10" t="str">
        <f aca="true">IF($J271="","",MAX(0,(IF($S271&lt;&gt;"",$S271,TODAY())-$J271)/365.25))</f>
        <v/>
      </c>
      <c r="P271" s="11" t="str">
        <f aca="false">IF(OR($K271="",$N271="",$N271=0,$M271="Not depreciated"),"",IF($M271="Reducing balance",$K271-($K271*(1-(1/$N271))^MIN($O271,$N271)),MIN(($K271-IF($L271="",0,$L271))/$N271*$O271,$K271-IF($L271="",0,$L271))))</f>
        <v/>
      </c>
      <c r="Q271" s="11" t="str">
        <f aca="false">IF($K271="","",$K271-IF($P271="",0,$P271))</f>
        <v/>
      </c>
      <c r="R271" s="9"/>
      <c r="S271" s="12"/>
      <c r="T271" s="9"/>
      <c r="U271" s="13"/>
      <c r="V271" s="9"/>
    </row>
    <row r="272" customFormat="false" ht="15" hidden="false" customHeight="false" outlineLevel="0" collapsed="false">
      <c r="A272" s="9"/>
      <c r="B272" s="9"/>
      <c r="C272" s="9"/>
      <c r="D272" s="14"/>
      <c r="E272" s="9"/>
      <c r="F272" s="9"/>
      <c r="G272" s="9"/>
      <c r="H272" s="14"/>
      <c r="I272" s="14"/>
      <c r="J272" s="12"/>
      <c r="K272" s="13"/>
      <c r="L272" s="13"/>
      <c r="M272" s="14"/>
      <c r="N272" s="9" t="str">
        <f aca="false">IF($D272="","",IFERROR(INDEX(Lists!$B$2:$B$12,MATCH($D272,Lists!$A$2:$A$12,0)),""))</f>
        <v/>
      </c>
      <c r="O272" s="10" t="str">
        <f aca="true">IF($J272="","",MAX(0,(IF($S272&lt;&gt;"",$S272,TODAY())-$J272)/365.25))</f>
        <v/>
      </c>
      <c r="P272" s="11" t="str">
        <f aca="false">IF(OR($K272="",$N272="",$N272=0,$M272="Not depreciated"),"",IF($M272="Reducing balance",$K272-($K272*(1-(1/$N272))^MIN($O272,$N272)),MIN(($K272-IF($L272="",0,$L272))/$N272*$O272,$K272-IF($L272="",0,$L272))))</f>
        <v/>
      </c>
      <c r="Q272" s="11" t="str">
        <f aca="false">IF($K272="","",$K272-IF($P272="",0,$P272))</f>
        <v/>
      </c>
      <c r="R272" s="9"/>
      <c r="S272" s="12"/>
      <c r="T272" s="9"/>
      <c r="U272" s="13"/>
      <c r="V272" s="9"/>
    </row>
    <row r="273" customFormat="false" ht="15" hidden="false" customHeight="false" outlineLevel="0" collapsed="false">
      <c r="A273" s="9"/>
      <c r="B273" s="9"/>
      <c r="C273" s="9"/>
      <c r="D273" s="14"/>
      <c r="E273" s="9"/>
      <c r="F273" s="9"/>
      <c r="G273" s="9"/>
      <c r="H273" s="14"/>
      <c r="I273" s="14"/>
      <c r="J273" s="12"/>
      <c r="K273" s="13"/>
      <c r="L273" s="13"/>
      <c r="M273" s="14"/>
      <c r="N273" s="9" t="str">
        <f aca="false">IF($D273="","",IFERROR(INDEX(Lists!$B$2:$B$12,MATCH($D273,Lists!$A$2:$A$12,0)),""))</f>
        <v/>
      </c>
      <c r="O273" s="10" t="str">
        <f aca="true">IF($J273="","",MAX(0,(IF($S273&lt;&gt;"",$S273,TODAY())-$J273)/365.25))</f>
        <v/>
      </c>
      <c r="P273" s="11" t="str">
        <f aca="false">IF(OR($K273="",$N273="",$N273=0,$M273="Not depreciated"),"",IF($M273="Reducing balance",$K273-($K273*(1-(1/$N273))^MIN($O273,$N273)),MIN(($K273-IF($L273="",0,$L273))/$N273*$O273,$K273-IF($L273="",0,$L273))))</f>
        <v/>
      </c>
      <c r="Q273" s="11" t="str">
        <f aca="false">IF($K273="","",$K273-IF($P273="",0,$P273))</f>
        <v/>
      </c>
      <c r="R273" s="9"/>
      <c r="S273" s="12"/>
      <c r="T273" s="9"/>
      <c r="U273" s="13"/>
      <c r="V273" s="9"/>
    </row>
    <row r="274" customFormat="false" ht="15" hidden="false" customHeight="false" outlineLevel="0" collapsed="false">
      <c r="A274" s="9"/>
      <c r="B274" s="9"/>
      <c r="C274" s="9"/>
      <c r="D274" s="14"/>
      <c r="E274" s="9"/>
      <c r="F274" s="9"/>
      <c r="G274" s="9"/>
      <c r="H274" s="14"/>
      <c r="I274" s="14"/>
      <c r="J274" s="12"/>
      <c r="K274" s="13"/>
      <c r="L274" s="13"/>
      <c r="M274" s="14"/>
      <c r="N274" s="9" t="str">
        <f aca="false">IF($D274="","",IFERROR(INDEX(Lists!$B$2:$B$12,MATCH($D274,Lists!$A$2:$A$12,0)),""))</f>
        <v/>
      </c>
      <c r="O274" s="10" t="str">
        <f aca="true">IF($J274="","",MAX(0,(IF($S274&lt;&gt;"",$S274,TODAY())-$J274)/365.25))</f>
        <v/>
      </c>
      <c r="P274" s="11" t="str">
        <f aca="false">IF(OR($K274="",$N274="",$N274=0,$M274="Not depreciated"),"",IF($M274="Reducing balance",$K274-($K274*(1-(1/$N274))^MIN($O274,$N274)),MIN(($K274-IF($L274="",0,$L274))/$N274*$O274,$K274-IF($L274="",0,$L274))))</f>
        <v/>
      </c>
      <c r="Q274" s="11" t="str">
        <f aca="false">IF($K274="","",$K274-IF($P274="",0,$P274))</f>
        <v/>
      </c>
      <c r="R274" s="9"/>
      <c r="S274" s="12"/>
      <c r="T274" s="9"/>
      <c r="U274" s="13"/>
      <c r="V274" s="9"/>
    </row>
    <row r="275" customFormat="false" ht="15" hidden="false" customHeight="false" outlineLevel="0" collapsed="false">
      <c r="A275" s="9"/>
      <c r="B275" s="9"/>
      <c r="C275" s="9"/>
      <c r="D275" s="14"/>
      <c r="E275" s="9"/>
      <c r="F275" s="9"/>
      <c r="G275" s="9"/>
      <c r="H275" s="14"/>
      <c r="I275" s="14"/>
      <c r="J275" s="12"/>
      <c r="K275" s="13"/>
      <c r="L275" s="13"/>
      <c r="M275" s="14"/>
      <c r="N275" s="9" t="str">
        <f aca="false">IF($D275="","",IFERROR(INDEX(Lists!$B$2:$B$12,MATCH($D275,Lists!$A$2:$A$12,0)),""))</f>
        <v/>
      </c>
      <c r="O275" s="10" t="str">
        <f aca="true">IF($J275="","",MAX(0,(IF($S275&lt;&gt;"",$S275,TODAY())-$J275)/365.25))</f>
        <v/>
      </c>
      <c r="P275" s="11" t="str">
        <f aca="false">IF(OR($K275="",$N275="",$N275=0,$M275="Not depreciated"),"",IF($M275="Reducing balance",$K275-($K275*(1-(1/$N275))^MIN($O275,$N275)),MIN(($K275-IF($L275="",0,$L275))/$N275*$O275,$K275-IF($L275="",0,$L275))))</f>
        <v/>
      </c>
      <c r="Q275" s="11" t="str">
        <f aca="false">IF($K275="","",$K275-IF($P275="",0,$P275))</f>
        <v/>
      </c>
      <c r="R275" s="9"/>
      <c r="S275" s="12"/>
      <c r="T275" s="9"/>
      <c r="U275" s="13"/>
      <c r="V275" s="9"/>
    </row>
    <row r="276" customFormat="false" ht="15" hidden="false" customHeight="false" outlineLevel="0" collapsed="false">
      <c r="A276" s="9"/>
      <c r="B276" s="9"/>
      <c r="C276" s="9"/>
      <c r="D276" s="14"/>
      <c r="E276" s="9"/>
      <c r="F276" s="9"/>
      <c r="G276" s="9"/>
      <c r="H276" s="14"/>
      <c r="I276" s="14"/>
      <c r="J276" s="12"/>
      <c r="K276" s="13"/>
      <c r="L276" s="13"/>
      <c r="M276" s="14"/>
      <c r="N276" s="9" t="str">
        <f aca="false">IF($D276="","",IFERROR(INDEX(Lists!$B$2:$B$12,MATCH($D276,Lists!$A$2:$A$12,0)),""))</f>
        <v/>
      </c>
      <c r="O276" s="10" t="str">
        <f aca="true">IF($J276="","",MAX(0,(IF($S276&lt;&gt;"",$S276,TODAY())-$J276)/365.25))</f>
        <v/>
      </c>
      <c r="P276" s="11" t="str">
        <f aca="false">IF(OR($K276="",$N276="",$N276=0,$M276="Not depreciated"),"",IF($M276="Reducing balance",$K276-($K276*(1-(1/$N276))^MIN($O276,$N276)),MIN(($K276-IF($L276="",0,$L276))/$N276*$O276,$K276-IF($L276="",0,$L276))))</f>
        <v/>
      </c>
      <c r="Q276" s="11" t="str">
        <f aca="false">IF($K276="","",$K276-IF($P276="",0,$P276))</f>
        <v/>
      </c>
      <c r="R276" s="9"/>
      <c r="S276" s="12"/>
      <c r="T276" s="9"/>
      <c r="U276" s="13"/>
      <c r="V276" s="9"/>
    </row>
    <row r="277" customFormat="false" ht="15" hidden="false" customHeight="false" outlineLevel="0" collapsed="false">
      <c r="A277" s="9"/>
      <c r="B277" s="9"/>
      <c r="C277" s="9"/>
      <c r="D277" s="14"/>
      <c r="E277" s="9"/>
      <c r="F277" s="9"/>
      <c r="G277" s="9"/>
      <c r="H277" s="14"/>
      <c r="I277" s="14"/>
      <c r="J277" s="12"/>
      <c r="K277" s="13"/>
      <c r="L277" s="13"/>
      <c r="M277" s="14"/>
      <c r="N277" s="9" t="str">
        <f aca="false">IF($D277="","",IFERROR(INDEX(Lists!$B$2:$B$12,MATCH($D277,Lists!$A$2:$A$12,0)),""))</f>
        <v/>
      </c>
      <c r="O277" s="10" t="str">
        <f aca="true">IF($J277="","",MAX(0,(IF($S277&lt;&gt;"",$S277,TODAY())-$J277)/365.25))</f>
        <v/>
      </c>
      <c r="P277" s="11" t="str">
        <f aca="false">IF(OR($K277="",$N277="",$N277=0,$M277="Not depreciated"),"",IF($M277="Reducing balance",$K277-($K277*(1-(1/$N277))^MIN($O277,$N277)),MIN(($K277-IF($L277="",0,$L277))/$N277*$O277,$K277-IF($L277="",0,$L277))))</f>
        <v/>
      </c>
      <c r="Q277" s="11" t="str">
        <f aca="false">IF($K277="","",$K277-IF($P277="",0,$P277))</f>
        <v/>
      </c>
      <c r="R277" s="9"/>
      <c r="S277" s="12"/>
      <c r="T277" s="9"/>
      <c r="U277" s="13"/>
      <c r="V277" s="9"/>
    </row>
    <row r="278" customFormat="false" ht="15" hidden="false" customHeight="false" outlineLevel="0" collapsed="false">
      <c r="A278" s="9"/>
      <c r="B278" s="9"/>
      <c r="C278" s="9"/>
      <c r="D278" s="14"/>
      <c r="E278" s="9"/>
      <c r="F278" s="9"/>
      <c r="G278" s="9"/>
      <c r="H278" s="14"/>
      <c r="I278" s="14"/>
      <c r="J278" s="12"/>
      <c r="K278" s="13"/>
      <c r="L278" s="13"/>
      <c r="M278" s="14"/>
      <c r="N278" s="9" t="str">
        <f aca="false">IF($D278="","",IFERROR(INDEX(Lists!$B$2:$B$12,MATCH($D278,Lists!$A$2:$A$12,0)),""))</f>
        <v/>
      </c>
      <c r="O278" s="10" t="str">
        <f aca="true">IF($J278="","",MAX(0,(IF($S278&lt;&gt;"",$S278,TODAY())-$J278)/365.25))</f>
        <v/>
      </c>
      <c r="P278" s="11" t="str">
        <f aca="false">IF(OR($K278="",$N278="",$N278=0,$M278="Not depreciated"),"",IF($M278="Reducing balance",$K278-($K278*(1-(1/$N278))^MIN($O278,$N278)),MIN(($K278-IF($L278="",0,$L278))/$N278*$O278,$K278-IF($L278="",0,$L278))))</f>
        <v/>
      </c>
      <c r="Q278" s="11" t="str">
        <f aca="false">IF($K278="","",$K278-IF($P278="",0,$P278))</f>
        <v/>
      </c>
      <c r="R278" s="9"/>
      <c r="S278" s="12"/>
      <c r="T278" s="9"/>
      <c r="U278" s="13"/>
      <c r="V278" s="9"/>
    </row>
    <row r="279" customFormat="false" ht="15" hidden="false" customHeight="false" outlineLevel="0" collapsed="false">
      <c r="A279" s="9"/>
      <c r="B279" s="9"/>
      <c r="C279" s="9"/>
      <c r="D279" s="14"/>
      <c r="E279" s="9"/>
      <c r="F279" s="9"/>
      <c r="G279" s="9"/>
      <c r="H279" s="14"/>
      <c r="I279" s="14"/>
      <c r="J279" s="12"/>
      <c r="K279" s="13"/>
      <c r="L279" s="13"/>
      <c r="M279" s="14"/>
      <c r="N279" s="9" t="str">
        <f aca="false">IF($D279="","",IFERROR(INDEX(Lists!$B$2:$B$12,MATCH($D279,Lists!$A$2:$A$12,0)),""))</f>
        <v/>
      </c>
      <c r="O279" s="10" t="str">
        <f aca="true">IF($J279="","",MAX(0,(IF($S279&lt;&gt;"",$S279,TODAY())-$J279)/365.25))</f>
        <v/>
      </c>
      <c r="P279" s="11" t="str">
        <f aca="false">IF(OR($K279="",$N279="",$N279=0,$M279="Not depreciated"),"",IF($M279="Reducing balance",$K279-($K279*(1-(1/$N279))^MIN($O279,$N279)),MIN(($K279-IF($L279="",0,$L279))/$N279*$O279,$K279-IF($L279="",0,$L279))))</f>
        <v/>
      </c>
      <c r="Q279" s="11" t="str">
        <f aca="false">IF($K279="","",$K279-IF($P279="",0,$P279))</f>
        <v/>
      </c>
      <c r="R279" s="9"/>
      <c r="S279" s="12"/>
      <c r="T279" s="9"/>
      <c r="U279" s="13"/>
      <c r="V279" s="9"/>
    </row>
    <row r="280" customFormat="false" ht="15" hidden="false" customHeight="false" outlineLevel="0" collapsed="false">
      <c r="A280" s="9"/>
      <c r="B280" s="9"/>
      <c r="C280" s="9"/>
      <c r="D280" s="14"/>
      <c r="E280" s="9"/>
      <c r="F280" s="9"/>
      <c r="G280" s="9"/>
      <c r="H280" s="14"/>
      <c r="I280" s="14"/>
      <c r="J280" s="12"/>
      <c r="K280" s="13"/>
      <c r="L280" s="13"/>
      <c r="M280" s="14"/>
      <c r="N280" s="9" t="str">
        <f aca="false">IF($D280="","",IFERROR(INDEX(Lists!$B$2:$B$12,MATCH($D280,Lists!$A$2:$A$12,0)),""))</f>
        <v/>
      </c>
      <c r="O280" s="10" t="str">
        <f aca="true">IF($J280="","",MAX(0,(IF($S280&lt;&gt;"",$S280,TODAY())-$J280)/365.25))</f>
        <v/>
      </c>
      <c r="P280" s="11" t="str">
        <f aca="false">IF(OR($K280="",$N280="",$N280=0,$M280="Not depreciated"),"",IF($M280="Reducing balance",$K280-($K280*(1-(1/$N280))^MIN($O280,$N280)),MIN(($K280-IF($L280="",0,$L280))/$N280*$O280,$K280-IF($L280="",0,$L280))))</f>
        <v/>
      </c>
      <c r="Q280" s="11" t="str">
        <f aca="false">IF($K280="","",$K280-IF($P280="",0,$P280))</f>
        <v/>
      </c>
      <c r="R280" s="9"/>
      <c r="S280" s="12"/>
      <c r="T280" s="9"/>
      <c r="U280" s="13"/>
      <c r="V280" s="9"/>
    </row>
    <row r="281" customFormat="false" ht="15" hidden="false" customHeight="false" outlineLevel="0" collapsed="false">
      <c r="A281" s="9"/>
      <c r="B281" s="9"/>
      <c r="C281" s="9"/>
      <c r="D281" s="14"/>
      <c r="E281" s="9"/>
      <c r="F281" s="9"/>
      <c r="G281" s="9"/>
      <c r="H281" s="14"/>
      <c r="I281" s="14"/>
      <c r="J281" s="12"/>
      <c r="K281" s="13"/>
      <c r="L281" s="13"/>
      <c r="M281" s="14"/>
      <c r="N281" s="9" t="str">
        <f aca="false">IF($D281="","",IFERROR(INDEX(Lists!$B$2:$B$12,MATCH($D281,Lists!$A$2:$A$12,0)),""))</f>
        <v/>
      </c>
      <c r="O281" s="10" t="str">
        <f aca="true">IF($J281="","",MAX(0,(IF($S281&lt;&gt;"",$S281,TODAY())-$J281)/365.25))</f>
        <v/>
      </c>
      <c r="P281" s="11" t="str">
        <f aca="false">IF(OR($K281="",$N281="",$N281=0,$M281="Not depreciated"),"",IF($M281="Reducing balance",$K281-($K281*(1-(1/$N281))^MIN($O281,$N281)),MIN(($K281-IF($L281="",0,$L281))/$N281*$O281,$K281-IF($L281="",0,$L281))))</f>
        <v/>
      </c>
      <c r="Q281" s="11" t="str">
        <f aca="false">IF($K281="","",$K281-IF($P281="",0,$P281))</f>
        <v/>
      </c>
      <c r="R281" s="9"/>
      <c r="S281" s="12"/>
      <c r="T281" s="9"/>
      <c r="U281" s="13"/>
      <c r="V281" s="9"/>
    </row>
    <row r="282" customFormat="false" ht="15" hidden="false" customHeight="false" outlineLevel="0" collapsed="false">
      <c r="A282" s="9"/>
      <c r="B282" s="9"/>
      <c r="C282" s="9"/>
      <c r="D282" s="14"/>
      <c r="E282" s="9"/>
      <c r="F282" s="9"/>
      <c r="G282" s="9"/>
      <c r="H282" s="14"/>
      <c r="I282" s="14"/>
      <c r="J282" s="12"/>
      <c r="K282" s="13"/>
      <c r="L282" s="13"/>
      <c r="M282" s="14"/>
      <c r="N282" s="9" t="str">
        <f aca="false">IF($D282="","",IFERROR(INDEX(Lists!$B$2:$B$12,MATCH($D282,Lists!$A$2:$A$12,0)),""))</f>
        <v/>
      </c>
      <c r="O282" s="10" t="str">
        <f aca="true">IF($J282="","",MAX(0,(IF($S282&lt;&gt;"",$S282,TODAY())-$J282)/365.25))</f>
        <v/>
      </c>
      <c r="P282" s="11" t="str">
        <f aca="false">IF(OR($K282="",$N282="",$N282=0,$M282="Not depreciated"),"",IF($M282="Reducing balance",$K282-($K282*(1-(1/$N282))^MIN($O282,$N282)),MIN(($K282-IF($L282="",0,$L282))/$N282*$O282,$K282-IF($L282="",0,$L282))))</f>
        <v/>
      </c>
      <c r="Q282" s="11" t="str">
        <f aca="false">IF($K282="","",$K282-IF($P282="",0,$P282))</f>
        <v/>
      </c>
      <c r="R282" s="9"/>
      <c r="S282" s="12"/>
      <c r="T282" s="9"/>
      <c r="U282" s="13"/>
      <c r="V282" s="9"/>
    </row>
    <row r="283" customFormat="false" ht="15" hidden="false" customHeight="false" outlineLevel="0" collapsed="false">
      <c r="A283" s="9"/>
      <c r="B283" s="9"/>
      <c r="C283" s="9"/>
      <c r="D283" s="14"/>
      <c r="E283" s="9"/>
      <c r="F283" s="9"/>
      <c r="G283" s="9"/>
      <c r="H283" s="14"/>
      <c r="I283" s="14"/>
      <c r="J283" s="12"/>
      <c r="K283" s="13"/>
      <c r="L283" s="13"/>
      <c r="M283" s="14"/>
      <c r="N283" s="9" t="str">
        <f aca="false">IF($D283="","",IFERROR(INDEX(Lists!$B$2:$B$12,MATCH($D283,Lists!$A$2:$A$12,0)),""))</f>
        <v/>
      </c>
      <c r="O283" s="10" t="str">
        <f aca="true">IF($J283="","",MAX(0,(IF($S283&lt;&gt;"",$S283,TODAY())-$J283)/365.25))</f>
        <v/>
      </c>
      <c r="P283" s="11" t="str">
        <f aca="false">IF(OR($K283="",$N283="",$N283=0,$M283="Not depreciated"),"",IF($M283="Reducing balance",$K283-($K283*(1-(1/$N283))^MIN($O283,$N283)),MIN(($K283-IF($L283="",0,$L283))/$N283*$O283,$K283-IF($L283="",0,$L283))))</f>
        <v/>
      </c>
      <c r="Q283" s="11" t="str">
        <f aca="false">IF($K283="","",$K283-IF($P283="",0,$P283))</f>
        <v/>
      </c>
      <c r="R283" s="9"/>
      <c r="S283" s="12"/>
      <c r="T283" s="9"/>
      <c r="U283" s="13"/>
      <c r="V283" s="9"/>
    </row>
    <row r="284" customFormat="false" ht="15" hidden="false" customHeight="false" outlineLevel="0" collapsed="false">
      <c r="A284" s="9"/>
      <c r="B284" s="9"/>
      <c r="C284" s="9"/>
      <c r="D284" s="14"/>
      <c r="E284" s="9"/>
      <c r="F284" s="9"/>
      <c r="G284" s="9"/>
      <c r="H284" s="14"/>
      <c r="I284" s="14"/>
      <c r="J284" s="12"/>
      <c r="K284" s="13"/>
      <c r="L284" s="13"/>
      <c r="M284" s="14"/>
      <c r="N284" s="9" t="str">
        <f aca="false">IF($D284="","",IFERROR(INDEX(Lists!$B$2:$B$12,MATCH($D284,Lists!$A$2:$A$12,0)),""))</f>
        <v/>
      </c>
      <c r="O284" s="10" t="str">
        <f aca="true">IF($J284="","",MAX(0,(IF($S284&lt;&gt;"",$S284,TODAY())-$J284)/365.25))</f>
        <v/>
      </c>
      <c r="P284" s="11" t="str">
        <f aca="false">IF(OR($K284="",$N284="",$N284=0,$M284="Not depreciated"),"",IF($M284="Reducing balance",$K284-($K284*(1-(1/$N284))^MIN($O284,$N284)),MIN(($K284-IF($L284="",0,$L284))/$N284*$O284,$K284-IF($L284="",0,$L284))))</f>
        <v/>
      </c>
      <c r="Q284" s="11" t="str">
        <f aca="false">IF($K284="","",$K284-IF($P284="",0,$P284))</f>
        <v/>
      </c>
      <c r="R284" s="9"/>
      <c r="S284" s="12"/>
      <c r="T284" s="9"/>
      <c r="U284" s="13"/>
      <c r="V284" s="9"/>
    </row>
    <row r="285" customFormat="false" ht="15" hidden="false" customHeight="false" outlineLevel="0" collapsed="false">
      <c r="A285" s="9"/>
      <c r="B285" s="9"/>
      <c r="C285" s="9"/>
      <c r="D285" s="14"/>
      <c r="E285" s="9"/>
      <c r="F285" s="9"/>
      <c r="G285" s="9"/>
      <c r="H285" s="14"/>
      <c r="I285" s="14"/>
      <c r="J285" s="12"/>
      <c r="K285" s="13"/>
      <c r="L285" s="13"/>
      <c r="M285" s="14"/>
      <c r="N285" s="9" t="str">
        <f aca="false">IF($D285="","",IFERROR(INDEX(Lists!$B$2:$B$12,MATCH($D285,Lists!$A$2:$A$12,0)),""))</f>
        <v/>
      </c>
      <c r="O285" s="10" t="str">
        <f aca="true">IF($J285="","",MAX(0,(IF($S285&lt;&gt;"",$S285,TODAY())-$J285)/365.25))</f>
        <v/>
      </c>
      <c r="P285" s="11" t="str">
        <f aca="false">IF(OR($K285="",$N285="",$N285=0,$M285="Not depreciated"),"",IF($M285="Reducing balance",$K285-($K285*(1-(1/$N285))^MIN($O285,$N285)),MIN(($K285-IF($L285="",0,$L285))/$N285*$O285,$K285-IF($L285="",0,$L285))))</f>
        <v/>
      </c>
      <c r="Q285" s="11" t="str">
        <f aca="false">IF($K285="","",$K285-IF($P285="",0,$P285))</f>
        <v/>
      </c>
      <c r="R285" s="9"/>
      <c r="S285" s="12"/>
      <c r="T285" s="9"/>
      <c r="U285" s="13"/>
      <c r="V285" s="9"/>
    </row>
    <row r="286" customFormat="false" ht="15" hidden="false" customHeight="false" outlineLevel="0" collapsed="false">
      <c r="A286" s="9"/>
      <c r="B286" s="9"/>
      <c r="C286" s="9"/>
      <c r="D286" s="14"/>
      <c r="E286" s="9"/>
      <c r="F286" s="9"/>
      <c r="G286" s="9"/>
      <c r="H286" s="14"/>
      <c r="I286" s="14"/>
      <c r="J286" s="12"/>
      <c r="K286" s="13"/>
      <c r="L286" s="13"/>
      <c r="M286" s="14"/>
      <c r="N286" s="9" t="str">
        <f aca="false">IF($D286="","",IFERROR(INDEX(Lists!$B$2:$B$12,MATCH($D286,Lists!$A$2:$A$12,0)),""))</f>
        <v/>
      </c>
      <c r="O286" s="10" t="str">
        <f aca="true">IF($J286="","",MAX(0,(IF($S286&lt;&gt;"",$S286,TODAY())-$J286)/365.25))</f>
        <v/>
      </c>
      <c r="P286" s="11" t="str">
        <f aca="false">IF(OR($K286="",$N286="",$N286=0,$M286="Not depreciated"),"",IF($M286="Reducing balance",$K286-($K286*(1-(1/$N286))^MIN($O286,$N286)),MIN(($K286-IF($L286="",0,$L286))/$N286*$O286,$K286-IF($L286="",0,$L286))))</f>
        <v/>
      </c>
      <c r="Q286" s="11" t="str">
        <f aca="false">IF($K286="","",$K286-IF($P286="",0,$P286))</f>
        <v/>
      </c>
      <c r="R286" s="9"/>
      <c r="S286" s="12"/>
      <c r="T286" s="9"/>
      <c r="U286" s="13"/>
      <c r="V286" s="9"/>
    </row>
    <row r="287" customFormat="false" ht="15" hidden="false" customHeight="false" outlineLevel="0" collapsed="false">
      <c r="A287" s="9"/>
      <c r="B287" s="9"/>
      <c r="C287" s="9"/>
      <c r="D287" s="14"/>
      <c r="E287" s="9"/>
      <c r="F287" s="9"/>
      <c r="G287" s="9"/>
      <c r="H287" s="14"/>
      <c r="I287" s="14"/>
      <c r="J287" s="12"/>
      <c r="K287" s="13"/>
      <c r="L287" s="13"/>
      <c r="M287" s="14"/>
      <c r="N287" s="9" t="str">
        <f aca="false">IF($D287="","",IFERROR(INDEX(Lists!$B$2:$B$12,MATCH($D287,Lists!$A$2:$A$12,0)),""))</f>
        <v/>
      </c>
      <c r="O287" s="10" t="str">
        <f aca="true">IF($J287="","",MAX(0,(IF($S287&lt;&gt;"",$S287,TODAY())-$J287)/365.25))</f>
        <v/>
      </c>
      <c r="P287" s="11" t="str">
        <f aca="false">IF(OR($K287="",$N287="",$N287=0,$M287="Not depreciated"),"",IF($M287="Reducing balance",$K287-($K287*(1-(1/$N287))^MIN($O287,$N287)),MIN(($K287-IF($L287="",0,$L287))/$N287*$O287,$K287-IF($L287="",0,$L287))))</f>
        <v/>
      </c>
      <c r="Q287" s="11" t="str">
        <f aca="false">IF($K287="","",$K287-IF($P287="",0,$P287))</f>
        <v/>
      </c>
      <c r="R287" s="9"/>
      <c r="S287" s="12"/>
      <c r="T287" s="9"/>
      <c r="U287" s="13"/>
      <c r="V287" s="9"/>
    </row>
    <row r="288" customFormat="false" ht="15" hidden="false" customHeight="false" outlineLevel="0" collapsed="false">
      <c r="A288" s="9"/>
      <c r="B288" s="9"/>
      <c r="C288" s="9"/>
      <c r="D288" s="14"/>
      <c r="E288" s="9"/>
      <c r="F288" s="9"/>
      <c r="G288" s="9"/>
      <c r="H288" s="14"/>
      <c r="I288" s="14"/>
      <c r="J288" s="12"/>
      <c r="K288" s="13"/>
      <c r="L288" s="13"/>
      <c r="M288" s="14"/>
      <c r="N288" s="9" t="str">
        <f aca="false">IF($D288="","",IFERROR(INDEX(Lists!$B$2:$B$12,MATCH($D288,Lists!$A$2:$A$12,0)),""))</f>
        <v/>
      </c>
      <c r="O288" s="10" t="str">
        <f aca="true">IF($J288="","",MAX(0,(IF($S288&lt;&gt;"",$S288,TODAY())-$J288)/365.25))</f>
        <v/>
      </c>
      <c r="P288" s="11" t="str">
        <f aca="false">IF(OR($K288="",$N288="",$N288=0,$M288="Not depreciated"),"",IF($M288="Reducing balance",$K288-($K288*(1-(1/$N288))^MIN($O288,$N288)),MIN(($K288-IF($L288="",0,$L288))/$N288*$O288,$K288-IF($L288="",0,$L288))))</f>
        <v/>
      </c>
      <c r="Q288" s="11" t="str">
        <f aca="false">IF($K288="","",$K288-IF($P288="",0,$P288))</f>
        <v/>
      </c>
      <c r="R288" s="9"/>
      <c r="S288" s="12"/>
      <c r="T288" s="9"/>
      <c r="U288" s="13"/>
      <c r="V288" s="9"/>
    </row>
    <row r="289" customFormat="false" ht="15" hidden="false" customHeight="false" outlineLevel="0" collapsed="false">
      <c r="A289" s="9"/>
      <c r="B289" s="9"/>
      <c r="C289" s="9"/>
      <c r="D289" s="14"/>
      <c r="E289" s="9"/>
      <c r="F289" s="9"/>
      <c r="G289" s="9"/>
      <c r="H289" s="14"/>
      <c r="I289" s="14"/>
      <c r="J289" s="12"/>
      <c r="K289" s="13"/>
      <c r="L289" s="13"/>
      <c r="M289" s="14"/>
      <c r="N289" s="9" t="str">
        <f aca="false">IF($D289="","",IFERROR(INDEX(Lists!$B$2:$B$12,MATCH($D289,Lists!$A$2:$A$12,0)),""))</f>
        <v/>
      </c>
      <c r="O289" s="10" t="str">
        <f aca="true">IF($J289="","",MAX(0,(IF($S289&lt;&gt;"",$S289,TODAY())-$J289)/365.25))</f>
        <v/>
      </c>
      <c r="P289" s="11" t="str">
        <f aca="false">IF(OR($K289="",$N289="",$N289=0,$M289="Not depreciated"),"",IF($M289="Reducing balance",$K289-($K289*(1-(1/$N289))^MIN($O289,$N289)),MIN(($K289-IF($L289="",0,$L289))/$N289*$O289,$K289-IF($L289="",0,$L289))))</f>
        <v/>
      </c>
      <c r="Q289" s="11" t="str">
        <f aca="false">IF($K289="","",$K289-IF($P289="",0,$P289))</f>
        <v/>
      </c>
      <c r="R289" s="9"/>
      <c r="S289" s="12"/>
      <c r="T289" s="9"/>
      <c r="U289" s="13"/>
      <c r="V289" s="9"/>
    </row>
    <row r="290" customFormat="false" ht="15" hidden="false" customHeight="false" outlineLevel="0" collapsed="false">
      <c r="A290" s="9"/>
      <c r="B290" s="9"/>
      <c r="C290" s="9"/>
      <c r="D290" s="14"/>
      <c r="E290" s="9"/>
      <c r="F290" s="9"/>
      <c r="G290" s="9"/>
      <c r="H290" s="14"/>
      <c r="I290" s="14"/>
      <c r="J290" s="12"/>
      <c r="K290" s="13"/>
      <c r="L290" s="13"/>
      <c r="M290" s="14"/>
      <c r="N290" s="9" t="str">
        <f aca="false">IF($D290="","",IFERROR(INDEX(Lists!$B$2:$B$12,MATCH($D290,Lists!$A$2:$A$12,0)),""))</f>
        <v/>
      </c>
      <c r="O290" s="10" t="str">
        <f aca="true">IF($J290="","",MAX(0,(IF($S290&lt;&gt;"",$S290,TODAY())-$J290)/365.25))</f>
        <v/>
      </c>
      <c r="P290" s="11" t="str">
        <f aca="false">IF(OR($K290="",$N290="",$N290=0,$M290="Not depreciated"),"",IF($M290="Reducing balance",$K290-($K290*(1-(1/$N290))^MIN($O290,$N290)),MIN(($K290-IF($L290="",0,$L290))/$N290*$O290,$K290-IF($L290="",0,$L290))))</f>
        <v/>
      </c>
      <c r="Q290" s="11" t="str">
        <f aca="false">IF($K290="","",$K290-IF($P290="",0,$P290))</f>
        <v/>
      </c>
      <c r="R290" s="9"/>
      <c r="S290" s="12"/>
      <c r="T290" s="9"/>
      <c r="U290" s="13"/>
      <c r="V290" s="9"/>
    </row>
    <row r="291" customFormat="false" ht="15" hidden="false" customHeight="false" outlineLevel="0" collapsed="false">
      <c r="A291" s="9"/>
      <c r="B291" s="9"/>
      <c r="C291" s="9"/>
      <c r="D291" s="14"/>
      <c r="E291" s="9"/>
      <c r="F291" s="9"/>
      <c r="G291" s="9"/>
      <c r="H291" s="14"/>
      <c r="I291" s="14"/>
      <c r="J291" s="12"/>
      <c r="K291" s="13"/>
      <c r="L291" s="13"/>
      <c r="M291" s="14"/>
      <c r="N291" s="9" t="str">
        <f aca="false">IF($D291="","",IFERROR(INDEX(Lists!$B$2:$B$12,MATCH($D291,Lists!$A$2:$A$12,0)),""))</f>
        <v/>
      </c>
      <c r="O291" s="10" t="str">
        <f aca="true">IF($J291="","",MAX(0,(IF($S291&lt;&gt;"",$S291,TODAY())-$J291)/365.25))</f>
        <v/>
      </c>
      <c r="P291" s="11" t="str">
        <f aca="false">IF(OR($K291="",$N291="",$N291=0,$M291="Not depreciated"),"",IF($M291="Reducing balance",$K291-($K291*(1-(1/$N291))^MIN($O291,$N291)),MIN(($K291-IF($L291="",0,$L291))/$N291*$O291,$K291-IF($L291="",0,$L291))))</f>
        <v/>
      </c>
      <c r="Q291" s="11" t="str">
        <f aca="false">IF($K291="","",$K291-IF($P291="",0,$P291))</f>
        <v/>
      </c>
      <c r="R291" s="9"/>
      <c r="S291" s="12"/>
      <c r="T291" s="9"/>
      <c r="U291" s="13"/>
      <c r="V291" s="9"/>
    </row>
    <row r="292" customFormat="false" ht="15" hidden="false" customHeight="false" outlineLevel="0" collapsed="false">
      <c r="A292" s="9"/>
      <c r="B292" s="9"/>
      <c r="C292" s="9"/>
      <c r="D292" s="14"/>
      <c r="E292" s="9"/>
      <c r="F292" s="9"/>
      <c r="G292" s="9"/>
      <c r="H292" s="14"/>
      <c r="I292" s="14"/>
      <c r="J292" s="12"/>
      <c r="K292" s="13"/>
      <c r="L292" s="13"/>
      <c r="M292" s="14"/>
      <c r="N292" s="9" t="str">
        <f aca="false">IF($D292="","",IFERROR(INDEX(Lists!$B$2:$B$12,MATCH($D292,Lists!$A$2:$A$12,0)),""))</f>
        <v/>
      </c>
      <c r="O292" s="10" t="str">
        <f aca="true">IF($J292="","",MAX(0,(IF($S292&lt;&gt;"",$S292,TODAY())-$J292)/365.25))</f>
        <v/>
      </c>
      <c r="P292" s="11" t="str">
        <f aca="false">IF(OR($K292="",$N292="",$N292=0,$M292="Not depreciated"),"",IF($M292="Reducing balance",$K292-($K292*(1-(1/$N292))^MIN($O292,$N292)),MIN(($K292-IF($L292="",0,$L292))/$N292*$O292,$K292-IF($L292="",0,$L292))))</f>
        <v/>
      </c>
      <c r="Q292" s="11" t="str">
        <f aca="false">IF($K292="","",$K292-IF($P292="",0,$P292))</f>
        <v/>
      </c>
      <c r="R292" s="9"/>
      <c r="S292" s="12"/>
      <c r="T292" s="9"/>
      <c r="U292" s="13"/>
      <c r="V292" s="9"/>
    </row>
    <row r="293" customFormat="false" ht="15" hidden="false" customHeight="false" outlineLevel="0" collapsed="false">
      <c r="A293" s="9"/>
      <c r="B293" s="9"/>
      <c r="C293" s="9"/>
      <c r="D293" s="14"/>
      <c r="E293" s="9"/>
      <c r="F293" s="9"/>
      <c r="G293" s="9"/>
      <c r="H293" s="14"/>
      <c r="I293" s="14"/>
      <c r="J293" s="12"/>
      <c r="K293" s="13"/>
      <c r="L293" s="13"/>
      <c r="M293" s="14"/>
      <c r="N293" s="9" t="str">
        <f aca="false">IF($D293="","",IFERROR(INDEX(Lists!$B$2:$B$12,MATCH($D293,Lists!$A$2:$A$12,0)),""))</f>
        <v/>
      </c>
      <c r="O293" s="10" t="str">
        <f aca="true">IF($J293="","",MAX(0,(IF($S293&lt;&gt;"",$S293,TODAY())-$J293)/365.25))</f>
        <v/>
      </c>
      <c r="P293" s="11" t="str">
        <f aca="false">IF(OR($K293="",$N293="",$N293=0,$M293="Not depreciated"),"",IF($M293="Reducing balance",$K293-($K293*(1-(1/$N293))^MIN($O293,$N293)),MIN(($K293-IF($L293="",0,$L293))/$N293*$O293,$K293-IF($L293="",0,$L293))))</f>
        <v/>
      </c>
      <c r="Q293" s="11" t="str">
        <f aca="false">IF($K293="","",$K293-IF($P293="",0,$P293))</f>
        <v/>
      </c>
      <c r="R293" s="9"/>
      <c r="S293" s="12"/>
      <c r="T293" s="9"/>
      <c r="U293" s="13"/>
      <c r="V293" s="9"/>
    </row>
    <row r="294" customFormat="false" ht="15" hidden="false" customHeight="false" outlineLevel="0" collapsed="false">
      <c r="A294" s="9"/>
      <c r="B294" s="9"/>
      <c r="C294" s="9"/>
      <c r="D294" s="14"/>
      <c r="E294" s="9"/>
      <c r="F294" s="9"/>
      <c r="G294" s="9"/>
      <c r="H294" s="14"/>
      <c r="I294" s="14"/>
      <c r="J294" s="12"/>
      <c r="K294" s="13"/>
      <c r="L294" s="13"/>
      <c r="M294" s="14"/>
      <c r="N294" s="9" t="str">
        <f aca="false">IF($D294="","",IFERROR(INDEX(Lists!$B$2:$B$12,MATCH($D294,Lists!$A$2:$A$12,0)),""))</f>
        <v/>
      </c>
      <c r="O294" s="10" t="str">
        <f aca="true">IF($J294="","",MAX(0,(IF($S294&lt;&gt;"",$S294,TODAY())-$J294)/365.25))</f>
        <v/>
      </c>
      <c r="P294" s="11" t="str">
        <f aca="false">IF(OR($K294="",$N294="",$N294=0,$M294="Not depreciated"),"",IF($M294="Reducing balance",$K294-($K294*(1-(1/$N294))^MIN($O294,$N294)),MIN(($K294-IF($L294="",0,$L294))/$N294*$O294,$K294-IF($L294="",0,$L294))))</f>
        <v/>
      </c>
      <c r="Q294" s="11" t="str">
        <f aca="false">IF($K294="","",$K294-IF($P294="",0,$P294))</f>
        <v/>
      </c>
      <c r="R294" s="9"/>
      <c r="S294" s="12"/>
      <c r="T294" s="9"/>
      <c r="U294" s="13"/>
      <c r="V294" s="9"/>
    </row>
    <row r="295" customFormat="false" ht="15" hidden="false" customHeight="false" outlineLevel="0" collapsed="false">
      <c r="A295" s="9"/>
      <c r="B295" s="9"/>
      <c r="C295" s="9"/>
      <c r="D295" s="14"/>
      <c r="E295" s="9"/>
      <c r="F295" s="9"/>
      <c r="G295" s="9"/>
      <c r="H295" s="14"/>
      <c r="I295" s="14"/>
      <c r="J295" s="12"/>
      <c r="K295" s="13"/>
      <c r="L295" s="13"/>
      <c r="M295" s="14"/>
      <c r="N295" s="9" t="str">
        <f aca="false">IF($D295="","",IFERROR(INDEX(Lists!$B$2:$B$12,MATCH($D295,Lists!$A$2:$A$12,0)),""))</f>
        <v/>
      </c>
      <c r="O295" s="10" t="str">
        <f aca="true">IF($J295="","",MAX(0,(IF($S295&lt;&gt;"",$S295,TODAY())-$J295)/365.25))</f>
        <v/>
      </c>
      <c r="P295" s="11" t="str">
        <f aca="false">IF(OR($K295="",$N295="",$N295=0,$M295="Not depreciated"),"",IF($M295="Reducing balance",$K295-($K295*(1-(1/$N295))^MIN($O295,$N295)),MIN(($K295-IF($L295="",0,$L295))/$N295*$O295,$K295-IF($L295="",0,$L295))))</f>
        <v/>
      </c>
      <c r="Q295" s="11" t="str">
        <f aca="false">IF($K295="","",$K295-IF($P295="",0,$P295))</f>
        <v/>
      </c>
      <c r="R295" s="9"/>
      <c r="S295" s="12"/>
      <c r="T295" s="9"/>
      <c r="U295" s="13"/>
      <c r="V295" s="9"/>
    </row>
    <row r="296" customFormat="false" ht="15" hidden="false" customHeight="false" outlineLevel="0" collapsed="false">
      <c r="A296" s="9"/>
      <c r="B296" s="9"/>
      <c r="C296" s="9"/>
      <c r="D296" s="14"/>
      <c r="E296" s="9"/>
      <c r="F296" s="9"/>
      <c r="G296" s="9"/>
      <c r="H296" s="14"/>
      <c r="I296" s="14"/>
      <c r="J296" s="12"/>
      <c r="K296" s="13"/>
      <c r="L296" s="13"/>
      <c r="M296" s="14"/>
      <c r="N296" s="9" t="str">
        <f aca="false">IF($D296="","",IFERROR(INDEX(Lists!$B$2:$B$12,MATCH($D296,Lists!$A$2:$A$12,0)),""))</f>
        <v/>
      </c>
      <c r="O296" s="10" t="str">
        <f aca="true">IF($J296="","",MAX(0,(IF($S296&lt;&gt;"",$S296,TODAY())-$J296)/365.25))</f>
        <v/>
      </c>
      <c r="P296" s="11" t="str">
        <f aca="false">IF(OR($K296="",$N296="",$N296=0,$M296="Not depreciated"),"",IF($M296="Reducing balance",$K296-($K296*(1-(1/$N296))^MIN($O296,$N296)),MIN(($K296-IF($L296="",0,$L296))/$N296*$O296,$K296-IF($L296="",0,$L296))))</f>
        <v/>
      </c>
      <c r="Q296" s="11" t="str">
        <f aca="false">IF($K296="","",$K296-IF($P296="",0,$P296))</f>
        <v/>
      </c>
      <c r="R296" s="9"/>
      <c r="S296" s="12"/>
      <c r="T296" s="9"/>
      <c r="U296" s="13"/>
      <c r="V296" s="9"/>
    </row>
    <row r="297" customFormat="false" ht="15" hidden="false" customHeight="false" outlineLevel="0" collapsed="false">
      <c r="A297" s="9"/>
      <c r="B297" s="9"/>
      <c r="C297" s="9"/>
      <c r="D297" s="14"/>
      <c r="E297" s="9"/>
      <c r="F297" s="9"/>
      <c r="G297" s="9"/>
      <c r="H297" s="14"/>
      <c r="I297" s="14"/>
      <c r="J297" s="12"/>
      <c r="K297" s="13"/>
      <c r="L297" s="13"/>
      <c r="M297" s="14"/>
      <c r="N297" s="9" t="str">
        <f aca="false">IF($D297="","",IFERROR(INDEX(Lists!$B$2:$B$12,MATCH($D297,Lists!$A$2:$A$12,0)),""))</f>
        <v/>
      </c>
      <c r="O297" s="10" t="str">
        <f aca="true">IF($J297="","",MAX(0,(IF($S297&lt;&gt;"",$S297,TODAY())-$J297)/365.25))</f>
        <v/>
      </c>
      <c r="P297" s="11" t="str">
        <f aca="false">IF(OR($K297="",$N297="",$N297=0,$M297="Not depreciated"),"",IF($M297="Reducing balance",$K297-($K297*(1-(1/$N297))^MIN($O297,$N297)),MIN(($K297-IF($L297="",0,$L297))/$N297*$O297,$K297-IF($L297="",0,$L297))))</f>
        <v/>
      </c>
      <c r="Q297" s="11" t="str">
        <f aca="false">IF($K297="","",$K297-IF($P297="",0,$P297))</f>
        <v/>
      </c>
      <c r="R297" s="9"/>
      <c r="S297" s="12"/>
      <c r="T297" s="9"/>
      <c r="U297" s="13"/>
      <c r="V297" s="9"/>
    </row>
    <row r="298" customFormat="false" ht="15" hidden="false" customHeight="false" outlineLevel="0" collapsed="false">
      <c r="A298" s="9"/>
      <c r="B298" s="9"/>
      <c r="C298" s="9"/>
      <c r="D298" s="14"/>
      <c r="E298" s="9"/>
      <c r="F298" s="9"/>
      <c r="G298" s="9"/>
      <c r="H298" s="14"/>
      <c r="I298" s="14"/>
      <c r="J298" s="12"/>
      <c r="K298" s="13"/>
      <c r="L298" s="13"/>
      <c r="M298" s="14"/>
      <c r="N298" s="9" t="str">
        <f aca="false">IF($D298="","",IFERROR(INDEX(Lists!$B$2:$B$12,MATCH($D298,Lists!$A$2:$A$12,0)),""))</f>
        <v/>
      </c>
      <c r="O298" s="10" t="str">
        <f aca="true">IF($J298="","",MAX(0,(IF($S298&lt;&gt;"",$S298,TODAY())-$J298)/365.25))</f>
        <v/>
      </c>
      <c r="P298" s="11" t="str">
        <f aca="false">IF(OR($K298="",$N298="",$N298=0,$M298="Not depreciated"),"",IF($M298="Reducing balance",$K298-($K298*(1-(1/$N298))^MIN($O298,$N298)),MIN(($K298-IF($L298="",0,$L298))/$N298*$O298,$K298-IF($L298="",0,$L298))))</f>
        <v/>
      </c>
      <c r="Q298" s="11" t="str">
        <f aca="false">IF($K298="","",$K298-IF($P298="",0,$P298))</f>
        <v/>
      </c>
      <c r="R298" s="9"/>
      <c r="S298" s="12"/>
      <c r="T298" s="9"/>
      <c r="U298" s="13"/>
      <c r="V298" s="9"/>
    </row>
    <row r="299" customFormat="false" ht="15" hidden="false" customHeight="false" outlineLevel="0" collapsed="false">
      <c r="A299" s="9"/>
      <c r="B299" s="9"/>
      <c r="C299" s="9"/>
      <c r="D299" s="14"/>
      <c r="E299" s="9"/>
      <c r="F299" s="9"/>
      <c r="G299" s="9"/>
      <c r="H299" s="14"/>
      <c r="I299" s="14"/>
      <c r="J299" s="12"/>
      <c r="K299" s="13"/>
      <c r="L299" s="13"/>
      <c r="M299" s="14"/>
      <c r="N299" s="9" t="str">
        <f aca="false">IF($D299="","",IFERROR(INDEX(Lists!$B$2:$B$12,MATCH($D299,Lists!$A$2:$A$12,0)),""))</f>
        <v/>
      </c>
      <c r="O299" s="10" t="str">
        <f aca="true">IF($J299="","",MAX(0,(IF($S299&lt;&gt;"",$S299,TODAY())-$J299)/365.25))</f>
        <v/>
      </c>
      <c r="P299" s="11" t="str">
        <f aca="false">IF(OR($K299="",$N299="",$N299=0,$M299="Not depreciated"),"",IF($M299="Reducing balance",$K299-($K299*(1-(1/$N299))^MIN($O299,$N299)),MIN(($K299-IF($L299="",0,$L299))/$N299*$O299,$K299-IF($L299="",0,$L299))))</f>
        <v/>
      </c>
      <c r="Q299" s="11" t="str">
        <f aca="false">IF($K299="","",$K299-IF($P299="",0,$P299))</f>
        <v/>
      </c>
      <c r="R299" s="9"/>
      <c r="S299" s="12"/>
      <c r="T299" s="9"/>
      <c r="U299" s="13"/>
      <c r="V299" s="9"/>
    </row>
    <row r="300" customFormat="false" ht="15" hidden="false" customHeight="false" outlineLevel="0" collapsed="false">
      <c r="A300" s="9"/>
      <c r="B300" s="9"/>
      <c r="C300" s="9"/>
      <c r="D300" s="14"/>
      <c r="E300" s="9"/>
      <c r="F300" s="9"/>
      <c r="G300" s="9"/>
      <c r="H300" s="14"/>
      <c r="I300" s="14"/>
      <c r="J300" s="12"/>
      <c r="K300" s="13"/>
      <c r="L300" s="13"/>
      <c r="M300" s="14"/>
      <c r="N300" s="9" t="str">
        <f aca="false">IF($D300="","",IFERROR(INDEX(Lists!$B$2:$B$12,MATCH($D300,Lists!$A$2:$A$12,0)),""))</f>
        <v/>
      </c>
      <c r="O300" s="10" t="str">
        <f aca="true">IF($J300="","",MAX(0,(IF($S300&lt;&gt;"",$S300,TODAY())-$J300)/365.25))</f>
        <v/>
      </c>
      <c r="P300" s="11" t="str">
        <f aca="false">IF(OR($K300="",$N300="",$N300=0,$M300="Not depreciated"),"",IF($M300="Reducing balance",$K300-($K300*(1-(1/$N300))^MIN($O300,$N300)),MIN(($K300-IF($L300="",0,$L300))/$N300*$O300,$K300-IF($L300="",0,$L300))))</f>
        <v/>
      </c>
      <c r="Q300" s="11" t="str">
        <f aca="false">IF($K300="","",$K300-IF($P300="",0,$P300))</f>
        <v/>
      </c>
      <c r="R300" s="9"/>
      <c r="S300" s="12"/>
      <c r="T300" s="9"/>
      <c r="U300" s="13"/>
      <c r="V300" s="9"/>
    </row>
    <row r="301" customFormat="false" ht="15" hidden="false" customHeight="false" outlineLevel="0" collapsed="false">
      <c r="A301" s="9"/>
      <c r="B301" s="9"/>
      <c r="C301" s="9"/>
      <c r="D301" s="14"/>
      <c r="E301" s="9"/>
      <c r="F301" s="9"/>
      <c r="G301" s="9"/>
      <c r="H301" s="14"/>
      <c r="I301" s="14"/>
      <c r="J301" s="12"/>
      <c r="K301" s="13"/>
      <c r="L301" s="13"/>
      <c r="M301" s="14"/>
      <c r="N301" s="9" t="str">
        <f aca="false">IF($D301="","",IFERROR(INDEX(Lists!$B$2:$B$12,MATCH($D301,Lists!$A$2:$A$12,0)),""))</f>
        <v/>
      </c>
      <c r="O301" s="10" t="str">
        <f aca="true">IF($J301="","",MAX(0,(IF($S301&lt;&gt;"",$S301,TODAY())-$J301)/365.25))</f>
        <v/>
      </c>
      <c r="P301" s="11" t="str">
        <f aca="false">IF(OR($K301="",$N301="",$N301=0,$M301="Not depreciated"),"",IF($M301="Reducing balance",$K301-($K301*(1-(1/$N301))^MIN($O301,$N301)),MIN(($K301-IF($L301="",0,$L301))/$N301*$O301,$K301-IF($L301="",0,$L301))))</f>
        <v/>
      </c>
      <c r="Q301" s="11" t="str">
        <f aca="false">IF($K301="","",$K301-IF($P301="",0,$P301))</f>
        <v/>
      </c>
      <c r="R301" s="9"/>
      <c r="S301" s="12"/>
      <c r="T301" s="9"/>
      <c r="U301" s="13"/>
      <c r="V301" s="9"/>
    </row>
    <row r="302" customFormat="false" ht="15" hidden="false" customHeight="false" outlineLevel="0" collapsed="false">
      <c r="A302" s="9"/>
      <c r="B302" s="9"/>
      <c r="C302" s="9"/>
      <c r="D302" s="14"/>
      <c r="E302" s="9"/>
      <c r="F302" s="9"/>
      <c r="G302" s="9"/>
      <c r="H302" s="14"/>
      <c r="I302" s="14"/>
      <c r="J302" s="12"/>
      <c r="K302" s="13"/>
      <c r="L302" s="13"/>
      <c r="M302" s="14"/>
      <c r="N302" s="9" t="str">
        <f aca="false">IF($D302="","",IFERROR(INDEX(Lists!$B$2:$B$12,MATCH($D302,Lists!$A$2:$A$12,0)),""))</f>
        <v/>
      </c>
      <c r="O302" s="10" t="str">
        <f aca="true">IF($J302="","",MAX(0,(IF($S302&lt;&gt;"",$S302,TODAY())-$J302)/365.25))</f>
        <v/>
      </c>
      <c r="P302" s="11" t="str">
        <f aca="false">IF(OR($K302="",$N302="",$N302=0,$M302="Not depreciated"),"",IF($M302="Reducing balance",$K302-($K302*(1-(1/$N302))^MIN($O302,$N302)),MIN(($K302-IF($L302="",0,$L302))/$N302*$O302,$K302-IF($L302="",0,$L302))))</f>
        <v/>
      </c>
      <c r="Q302" s="11" t="str">
        <f aca="false">IF($K302="","",$K302-IF($P302="",0,$P302))</f>
        <v/>
      </c>
      <c r="R302" s="9"/>
      <c r="S302" s="12"/>
      <c r="T302" s="9"/>
      <c r="U302" s="13"/>
      <c r="V302" s="9"/>
    </row>
    <row r="303" customFormat="false" ht="15" hidden="false" customHeight="false" outlineLevel="0" collapsed="false">
      <c r="A303" s="9"/>
      <c r="B303" s="9"/>
      <c r="C303" s="9"/>
      <c r="D303" s="14"/>
      <c r="E303" s="9"/>
      <c r="F303" s="9"/>
      <c r="G303" s="9"/>
      <c r="H303" s="14"/>
      <c r="I303" s="14"/>
      <c r="J303" s="12"/>
      <c r="K303" s="13"/>
      <c r="L303" s="13"/>
      <c r="M303" s="14"/>
      <c r="N303" s="9" t="str">
        <f aca="false">IF($D303="","",IFERROR(INDEX(Lists!$B$2:$B$12,MATCH($D303,Lists!$A$2:$A$12,0)),""))</f>
        <v/>
      </c>
      <c r="O303" s="10" t="str">
        <f aca="true">IF($J303="","",MAX(0,(IF($S303&lt;&gt;"",$S303,TODAY())-$J303)/365.25))</f>
        <v/>
      </c>
      <c r="P303" s="11" t="str">
        <f aca="false">IF(OR($K303="",$N303="",$N303=0,$M303="Not depreciated"),"",IF($M303="Reducing balance",$K303-($K303*(1-(1/$N303))^MIN($O303,$N303)),MIN(($K303-IF($L303="",0,$L303))/$N303*$O303,$K303-IF($L303="",0,$L303))))</f>
        <v/>
      </c>
      <c r="Q303" s="11" t="str">
        <f aca="false">IF($K303="","",$K303-IF($P303="",0,$P303))</f>
        <v/>
      </c>
      <c r="R303" s="9"/>
      <c r="S303" s="12"/>
      <c r="T303" s="9"/>
      <c r="U303" s="13"/>
      <c r="V303" s="9"/>
    </row>
    <row r="304" customFormat="false" ht="15" hidden="false" customHeight="false" outlineLevel="0" collapsed="false">
      <c r="A304" s="9"/>
      <c r="B304" s="9"/>
      <c r="C304" s="9"/>
      <c r="D304" s="14"/>
      <c r="E304" s="9"/>
      <c r="F304" s="9"/>
      <c r="G304" s="9"/>
      <c r="H304" s="14"/>
      <c r="I304" s="14"/>
      <c r="J304" s="12"/>
      <c r="K304" s="13"/>
      <c r="L304" s="13"/>
      <c r="M304" s="14"/>
      <c r="N304" s="9" t="str">
        <f aca="false">IF($D304="","",IFERROR(INDEX(Lists!$B$2:$B$12,MATCH($D304,Lists!$A$2:$A$12,0)),""))</f>
        <v/>
      </c>
      <c r="O304" s="10" t="str">
        <f aca="true">IF($J304="","",MAX(0,(IF($S304&lt;&gt;"",$S304,TODAY())-$J304)/365.25))</f>
        <v/>
      </c>
      <c r="P304" s="11" t="str">
        <f aca="false">IF(OR($K304="",$N304="",$N304=0,$M304="Not depreciated"),"",IF($M304="Reducing balance",$K304-($K304*(1-(1/$N304))^MIN($O304,$N304)),MIN(($K304-IF($L304="",0,$L304))/$N304*$O304,$K304-IF($L304="",0,$L304))))</f>
        <v/>
      </c>
      <c r="Q304" s="11" t="str">
        <f aca="false">IF($K304="","",$K304-IF($P304="",0,$P304))</f>
        <v/>
      </c>
      <c r="R304" s="9"/>
      <c r="S304" s="12"/>
      <c r="T304" s="9"/>
      <c r="U304" s="13"/>
      <c r="V304" s="9"/>
    </row>
    <row r="305" customFormat="false" ht="15" hidden="false" customHeight="false" outlineLevel="0" collapsed="false">
      <c r="A305" s="9"/>
      <c r="B305" s="9"/>
      <c r="C305" s="9"/>
      <c r="D305" s="14"/>
      <c r="E305" s="9"/>
      <c r="F305" s="9"/>
      <c r="G305" s="9"/>
      <c r="H305" s="14"/>
      <c r="I305" s="14"/>
      <c r="J305" s="12"/>
      <c r="K305" s="13"/>
      <c r="L305" s="13"/>
      <c r="M305" s="14"/>
      <c r="N305" s="9" t="str">
        <f aca="false">IF($D305="","",IFERROR(INDEX(Lists!$B$2:$B$12,MATCH($D305,Lists!$A$2:$A$12,0)),""))</f>
        <v/>
      </c>
      <c r="O305" s="10" t="str">
        <f aca="true">IF($J305="","",MAX(0,(IF($S305&lt;&gt;"",$S305,TODAY())-$J305)/365.25))</f>
        <v/>
      </c>
      <c r="P305" s="11" t="str">
        <f aca="false">IF(OR($K305="",$N305="",$N305=0,$M305="Not depreciated"),"",IF($M305="Reducing balance",$K305-($K305*(1-(1/$N305))^MIN($O305,$N305)),MIN(($K305-IF($L305="",0,$L305))/$N305*$O305,$K305-IF($L305="",0,$L305))))</f>
        <v/>
      </c>
      <c r="Q305" s="11" t="str">
        <f aca="false">IF($K305="","",$K305-IF($P305="",0,$P305))</f>
        <v/>
      </c>
      <c r="R305" s="9"/>
      <c r="S305" s="12"/>
      <c r="T305" s="9"/>
      <c r="U305" s="13"/>
      <c r="V305" s="9"/>
    </row>
    <row r="306" customFormat="false" ht="15" hidden="false" customHeight="false" outlineLevel="0" collapsed="false">
      <c r="A306" s="9"/>
      <c r="B306" s="9"/>
      <c r="C306" s="9"/>
      <c r="D306" s="14"/>
      <c r="E306" s="9"/>
      <c r="F306" s="9"/>
      <c r="G306" s="9"/>
      <c r="H306" s="14"/>
      <c r="I306" s="14"/>
      <c r="J306" s="12"/>
      <c r="K306" s="13"/>
      <c r="L306" s="13"/>
      <c r="M306" s="14"/>
      <c r="N306" s="9" t="str">
        <f aca="false">IF($D306="","",IFERROR(INDEX(Lists!$B$2:$B$12,MATCH($D306,Lists!$A$2:$A$12,0)),""))</f>
        <v/>
      </c>
      <c r="O306" s="10" t="str">
        <f aca="true">IF($J306="","",MAX(0,(IF($S306&lt;&gt;"",$S306,TODAY())-$J306)/365.25))</f>
        <v/>
      </c>
      <c r="P306" s="11" t="str">
        <f aca="false">IF(OR($K306="",$N306="",$N306=0,$M306="Not depreciated"),"",IF($M306="Reducing balance",$K306-($K306*(1-(1/$N306))^MIN($O306,$N306)),MIN(($K306-IF($L306="",0,$L306))/$N306*$O306,$K306-IF($L306="",0,$L306))))</f>
        <v/>
      </c>
      <c r="Q306" s="11" t="str">
        <f aca="false">IF($K306="","",$K306-IF($P306="",0,$P306))</f>
        <v/>
      </c>
      <c r="R306" s="9"/>
      <c r="S306" s="12"/>
      <c r="T306" s="9"/>
      <c r="U306" s="13"/>
      <c r="V306" s="9"/>
    </row>
    <row r="307" customFormat="false" ht="15" hidden="false" customHeight="false" outlineLevel="0" collapsed="false">
      <c r="A307" s="9"/>
      <c r="B307" s="9"/>
      <c r="C307" s="9"/>
      <c r="D307" s="14"/>
      <c r="E307" s="9"/>
      <c r="F307" s="9"/>
      <c r="G307" s="9"/>
      <c r="H307" s="14"/>
      <c r="I307" s="14"/>
      <c r="J307" s="12"/>
      <c r="K307" s="13"/>
      <c r="L307" s="13"/>
      <c r="M307" s="14"/>
      <c r="N307" s="9" t="str">
        <f aca="false">IF($D307="","",IFERROR(INDEX(Lists!$B$2:$B$12,MATCH($D307,Lists!$A$2:$A$12,0)),""))</f>
        <v/>
      </c>
      <c r="O307" s="10" t="str">
        <f aca="true">IF($J307="","",MAX(0,(IF($S307&lt;&gt;"",$S307,TODAY())-$J307)/365.25))</f>
        <v/>
      </c>
      <c r="P307" s="11" t="str">
        <f aca="false">IF(OR($K307="",$N307="",$N307=0,$M307="Not depreciated"),"",IF($M307="Reducing balance",$K307-($K307*(1-(1/$N307))^MIN($O307,$N307)),MIN(($K307-IF($L307="",0,$L307))/$N307*$O307,$K307-IF($L307="",0,$L307))))</f>
        <v/>
      </c>
      <c r="Q307" s="11" t="str">
        <f aca="false">IF($K307="","",$K307-IF($P307="",0,$P307))</f>
        <v/>
      </c>
      <c r="R307" s="9"/>
      <c r="S307" s="12"/>
      <c r="T307" s="9"/>
      <c r="U307" s="13"/>
      <c r="V307" s="9"/>
    </row>
    <row r="308" customFormat="false" ht="15" hidden="false" customHeight="false" outlineLevel="0" collapsed="false">
      <c r="A308" s="9"/>
      <c r="B308" s="9"/>
      <c r="C308" s="9"/>
      <c r="D308" s="14"/>
      <c r="E308" s="9"/>
      <c r="F308" s="9"/>
      <c r="G308" s="9"/>
      <c r="H308" s="14"/>
      <c r="I308" s="14"/>
      <c r="J308" s="12"/>
      <c r="K308" s="13"/>
      <c r="L308" s="13"/>
      <c r="M308" s="14"/>
      <c r="N308" s="9" t="str">
        <f aca="false">IF($D308="","",IFERROR(INDEX(Lists!$B$2:$B$12,MATCH($D308,Lists!$A$2:$A$12,0)),""))</f>
        <v/>
      </c>
      <c r="O308" s="10" t="str">
        <f aca="true">IF($J308="","",MAX(0,(IF($S308&lt;&gt;"",$S308,TODAY())-$J308)/365.25))</f>
        <v/>
      </c>
      <c r="P308" s="11" t="str">
        <f aca="false">IF(OR($K308="",$N308="",$N308=0,$M308="Not depreciated"),"",IF($M308="Reducing balance",$K308-($K308*(1-(1/$N308))^MIN($O308,$N308)),MIN(($K308-IF($L308="",0,$L308))/$N308*$O308,$K308-IF($L308="",0,$L308))))</f>
        <v/>
      </c>
      <c r="Q308" s="11" t="str">
        <f aca="false">IF($K308="","",$K308-IF($P308="",0,$P308))</f>
        <v/>
      </c>
      <c r="R308" s="9"/>
      <c r="S308" s="12"/>
      <c r="T308" s="9"/>
      <c r="U308" s="13"/>
      <c r="V308" s="9"/>
    </row>
    <row r="309" customFormat="false" ht="15" hidden="false" customHeight="false" outlineLevel="0" collapsed="false">
      <c r="A309" s="9"/>
      <c r="B309" s="9"/>
      <c r="C309" s="9"/>
      <c r="D309" s="14"/>
      <c r="E309" s="9"/>
      <c r="F309" s="9"/>
      <c r="G309" s="9"/>
      <c r="H309" s="14"/>
      <c r="I309" s="14"/>
      <c r="J309" s="12"/>
      <c r="K309" s="13"/>
      <c r="L309" s="13"/>
      <c r="M309" s="14"/>
      <c r="N309" s="9" t="str">
        <f aca="false">IF($D309="","",IFERROR(INDEX(Lists!$B$2:$B$12,MATCH($D309,Lists!$A$2:$A$12,0)),""))</f>
        <v/>
      </c>
      <c r="O309" s="10" t="str">
        <f aca="true">IF($J309="","",MAX(0,(IF($S309&lt;&gt;"",$S309,TODAY())-$J309)/365.25))</f>
        <v/>
      </c>
      <c r="P309" s="11" t="str">
        <f aca="false">IF(OR($K309="",$N309="",$N309=0,$M309="Not depreciated"),"",IF($M309="Reducing balance",$K309-($K309*(1-(1/$N309))^MIN($O309,$N309)),MIN(($K309-IF($L309="",0,$L309))/$N309*$O309,$K309-IF($L309="",0,$L309))))</f>
        <v/>
      </c>
      <c r="Q309" s="11" t="str">
        <f aca="false">IF($K309="","",$K309-IF($P309="",0,$P309))</f>
        <v/>
      </c>
      <c r="R309" s="9"/>
      <c r="S309" s="12"/>
      <c r="T309" s="9"/>
      <c r="U309" s="13"/>
      <c r="V309" s="9"/>
    </row>
    <row r="310" customFormat="false" ht="15" hidden="false" customHeight="false" outlineLevel="0" collapsed="false">
      <c r="A310" s="9"/>
      <c r="B310" s="9"/>
      <c r="C310" s="9"/>
      <c r="D310" s="14"/>
      <c r="E310" s="9"/>
      <c r="F310" s="9"/>
      <c r="G310" s="9"/>
      <c r="H310" s="14"/>
      <c r="I310" s="14"/>
      <c r="J310" s="12"/>
      <c r="K310" s="13"/>
      <c r="L310" s="13"/>
      <c r="M310" s="14"/>
      <c r="N310" s="9" t="str">
        <f aca="false">IF($D310="","",IFERROR(INDEX(Lists!$B$2:$B$12,MATCH($D310,Lists!$A$2:$A$12,0)),""))</f>
        <v/>
      </c>
      <c r="O310" s="10" t="str">
        <f aca="true">IF($J310="","",MAX(0,(IF($S310&lt;&gt;"",$S310,TODAY())-$J310)/365.25))</f>
        <v/>
      </c>
      <c r="P310" s="11" t="str">
        <f aca="false">IF(OR($K310="",$N310="",$N310=0,$M310="Not depreciated"),"",IF($M310="Reducing balance",$K310-($K310*(1-(1/$N310))^MIN($O310,$N310)),MIN(($K310-IF($L310="",0,$L310))/$N310*$O310,$K310-IF($L310="",0,$L310))))</f>
        <v/>
      </c>
      <c r="Q310" s="11" t="str">
        <f aca="false">IF($K310="","",$K310-IF($P310="",0,$P310))</f>
        <v/>
      </c>
      <c r="R310" s="9"/>
      <c r="S310" s="12"/>
      <c r="T310" s="9"/>
      <c r="U310" s="13"/>
      <c r="V310" s="9"/>
    </row>
    <row r="311" customFormat="false" ht="15" hidden="false" customHeight="false" outlineLevel="0" collapsed="false">
      <c r="A311" s="9"/>
      <c r="B311" s="9"/>
      <c r="C311" s="9"/>
      <c r="D311" s="14"/>
      <c r="E311" s="9"/>
      <c r="F311" s="9"/>
      <c r="G311" s="9"/>
      <c r="H311" s="14"/>
      <c r="I311" s="14"/>
      <c r="J311" s="12"/>
      <c r="K311" s="13"/>
      <c r="L311" s="13"/>
      <c r="M311" s="14"/>
      <c r="N311" s="9" t="str">
        <f aca="false">IF($D311="","",IFERROR(INDEX(Lists!$B$2:$B$12,MATCH($D311,Lists!$A$2:$A$12,0)),""))</f>
        <v/>
      </c>
      <c r="O311" s="10" t="str">
        <f aca="true">IF($J311="","",MAX(0,(IF($S311&lt;&gt;"",$S311,TODAY())-$J311)/365.25))</f>
        <v/>
      </c>
      <c r="P311" s="11" t="str">
        <f aca="false">IF(OR($K311="",$N311="",$N311=0,$M311="Not depreciated"),"",IF($M311="Reducing balance",$K311-($K311*(1-(1/$N311))^MIN($O311,$N311)),MIN(($K311-IF($L311="",0,$L311))/$N311*$O311,$K311-IF($L311="",0,$L311))))</f>
        <v/>
      </c>
      <c r="Q311" s="11" t="str">
        <f aca="false">IF($K311="","",$K311-IF($P311="",0,$P311))</f>
        <v/>
      </c>
      <c r="R311" s="9"/>
      <c r="S311" s="12"/>
      <c r="T311" s="9"/>
      <c r="U311" s="13"/>
      <c r="V311" s="9"/>
    </row>
    <row r="312" customFormat="false" ht="15" hidden="false" customHeight="false" outlineLevel="0" collapsed="false">
      <c r="A312" s="9"/>
      <c r="B312" s="9"/>
      <c r="C312" s="9"/>
      <c r="D312" s="14"/>
      <c r="E312" s="9"/>
      <c r="F312" s="9"/>
      <c r="G312" s="9"/>
      <c r="H312" s="14"/>
      <c r="I312" s="14"/>
      <c r="J312" s="12"/>
      <c r="K312" s="13"/>
      <c r="L312" s="13"/>
      <c r="M312" s="14"/>
      <c r="N312" s="9" t="str">
        <f aca="false">IF($D312="","",IFERROR(INDEX(Lists!$B$2:$B$12,MATCH($D312,Lists!$A$2:$A$12,0)),""))</f>
        <v/>
      </c>
      <c r="O312" s="10" t="str">
        <f aca="true">IF($J312="","",MAX(0,(IF($S312&lt;&gt;"",$S312,TODAY())-$J312)/365.25))</f>
        <v/>
      </c>
      <c r="P312" s="11" t="str">
        <f aca="false">IF(OR($K312="",$N312="",$N312=0,$M312="Not depreciated"),"",IF($M312="Reducing balance",$K312-($K312*(1-(1/$N312))^MIN($O312,$N312)),MIN(($K312-IF($L312="",0,$L312))/$N312*$O312,$K312-IF($L312="",0,$L312))))</f>
        <v/>
      </c>
      <c r="Q312" s="11" t="str">
        <f aca="false">IF($K312="","",$K312-IF($P312="",0,$P312))</f>
        <v/>
      </c>
      <c r="R312" s="9"/>
      <c r="S312" s="12"/>
      <c r="T312" s="9"/>
      <c r="U312" s="13"/>
      <c r="V312" s="9"/>
    </row>
    <row r="313" customFormat="false" ht="15" hidden="false" customHeight="false" outlineLevel="0" collapsed="false">
      <c r="A313" s="9"/>
      <c r="B313" s="9"/>
      <c r="C313" s="9"/>
      <c r="D313" s="14"/>
      <c r="E313" s="9"/>
      <c r="F313" s="9"/>
      <c r="G313" s="9"/>
      <c r="H313" s="14"/>
      <c r="I313" s="14"/>
      <c r="J313" s="12"/>
      <c r="K313" s="13"/>
      <c r="L313" s="13"/>
      <c r="M313" s="14"/>
      <c r="N313" s="9" t="str">
        <f aca="false">IF($D313="","",IFERROR(INDEX(Lists!$B$2:$B$12,MATCH($D313,Lists!$A$2:$A$12,0)),""))</f>
        <v/>
      </c>
      <c r="O313" s="10" t="str">
        <f aca="true">IF($J313="","",MAX(0,(IF($S313&lt;&gt;"",$S313,TODAY())-$J313)/365.25))</f>
        <v/>
      </c>
      <c r="P313" s="11" t="str">
        <f aca="false">IF(OR($K313="",$N313="",$N313=0,$M313="Not depreciated"),"",IF($M313="Reducing balance",$K313-($K313*(1-(1/$N313))^MIN($O313,$N313)),MIN(($K313-IF($L313="",0,$L313))/$N313*$O313,$K313-IF($L313="",0,$L313))))</f>
        <v/>
      </c>
      <c r="Q313" s="11" t="str">
        <f aca="false">IF($K313="","",$K313-IF($P313="",0,$P313))</f>
        <v/>
      </c>
      <c r="R313" s="9"/>
      <c r="S313" s="12"/>
      <c r="T313" s="9"/>
      <c r="U313" s="13"/>
      <c r="V313" s="9"/>
    </row>
    <row r="314" customFormat="false" ht="15" hidden="false" customHeight="false" outlineLevel="0" collapsed="false">
      <c r="A314" s="9"/>
      <c r="B314" s="9"/>
      <c r="C314" s="9"/>
      <c r="D314" s="14"/>
      <c r="E314" s="9"/>
      <c r="F314" s="9"/>
      <c r="G314" s="9"/>
      <c r="H314" s="14"/>
      <c r="I314" s="14"/>
      <c r="J314" s="12"/>
      <c r="K314" s="13"/>
      <c r="L314" s="13"/>
      <c r="M314" s="14"/>
      <c r="N314" s="9" t="str">
        <f aca="false">IF($D314="","",IFERROR(INDEX(Lists!$B$2:$B$12,MATCH($D314,Lists!$A$2:$A$12,0)),""))</f>
        <v/>
      </c>
      <c r="O314" s="10" t="str">
        <f aca="true">IF($J314="","",MAX(0,(IF($S314&lt;&gt;"",$S314,TODAY())-$J314)/365.25))</f>
        <v/>
      </c>
      <c r="P314" s="11" t="str">
        <f aca="false">IF(OR($K314="",$N314="",$N314=0,$M314="Not depreciated"),"",IF($M314="Reducing balance",$K314-($K314*(1-(1/$N314))^MIN($O314,$N314)),MIN(($K314-IF($L314="",0,$L314))/$N314*$O314,$K314-IF($L314="",0,$L314))))</f>
        <v/>
      </c>
      <c r="Q314" s="11" t="str">
        <f aca="false">IF($K314="","",$K314-IF($P314="",0,$P314))</f>
        <v/>
      </c>
      <c r="R314" s="9"/>
      <c r="S314" s="12"/>
      <c r="T314" s="9"/>
      <c r="U314" s="13"/>
      <c r="V314" s="9"/>
    </row>
    <row r="315" customFormat="false" ht="15" hidden="false" customHeight="false" outlineLevel="0" collapsed="false">
      <c r="A315" s="9"/>
      <c r="B315" s="9"/>
      <c r="C315" s="9"/>
      <c r="D315" s="14"/>
      <c r="E315" s="9"/>
      <c r="F315" s="9"/>
      <c r="G315" s="9"/>
      <c r="H315" s="14"/>
      <c r="I315" s="14"/>
      <c r="J315" s="12"/>
      <c r="K315" s="13"/>
      <c r="L315" s="13"/>
      <c r="M315" s="14"/>
      <c r="N315" s="9" t="str">
        <f aca="false">IF($D315="","",IFERROR(INDEX(Lists!$B$2:$B$12,MATCH($D315,Lists!$A$2:$A$12,0)),""))</f>
        <v/>
      </c>
      <c r="O315" s="10" t="str">
        <f aca="true">IF($J315="","",MAX(0,(IF($S315&lt;&gt;"",$S315,TODAY())-$J315)/365.25))</f>
        <v/>
      </c>
      <c r="P315" s="11" t="str">
        <f aca="false">IF(OR($K315="",$N315="",$N315=0,$M315="Not depreciated"),"",IF($M315="Reducing balance",$K315-($K315*(1-(1/$N315))^MIN($O315,$N315)),MIN(($K315-IF($L315="",0,$L315))/$N315*$O315,$K315-IF($L315="",0,$L315))))</f>
        <v/>
      </c>
      <c r="Q315" s="11" t="str">
        <f aca="false">IF($K315="","",$K315-IF($P315="",0,$P315))</f>
        <v/>
      </c>
      <c r="R315" s="9"/>
      <c r="S315" s="12"/>
      <c r="T315" s="9"/>
      <c r="U315" s="13"/>
      <c r="V315" s="9"/>
    </row>
    <row r="316" customFormat="false" ht="15" hidden="false" customHeight="false" outlineLevel="0" collapsed="false">
      <c r="A316" s="9"/>
      <c r="B316" s="9"/>
      <c r="C316" s="9"/>
      <c r="D316" s="14"/>
      <c r="E316" s="9"/>
      <c r="F316" s="9"/>
      <c r="G316" s="9"/>
      <c r="H316" s="14"/>
      <c r="I316" s="14"/>
      <c r="J316" s="12"/>
      <c r="K316" s="13"/>
      <c r="L316" s="13"/>
      <c r="M316" s="14"/>
      <c r="N316" s="9" t="str">
        <f aca="false">IF($D316="","",IFERROR(INDEX(Lists!$B$2:$B$12,MATCH($D316,Lists!$A$2:$A$12,0)),""))</f>
        <v/>
      </c>
      <c r="O316" s="10" t="str">
        <f aca="true">IF($J316="","",MAX(0,(IF($S316&lt;&gt;"",$S316,TODAY())-$J316)/365.25))</f>
        <v/>
      </c>
      <c r="P316" s="11" t="str">
        <f aca="false">IF(OR($K316="",$N316="",$N316=0,$M316="Not depreciated"),"",IF($M316="Reducing balance",$K316-($K316*(1-(1/$N316))^MIN($O316,$N316)),MIN(($K316-IF($L316="",0,$L316))/$N316*$O316,$K316-IF($L316="",0,$L316))))</f>
        <v/>
      </c>
      <c r="Q316" s="11" t="str">
        <f aca="false">IF($K316="","",$K316-IF($P316="",0,$P316))</f>
        <v/>
      </c>
      <c r="R316" s="9"/>
      <c r="S316" s="12"/>
      <c r="T316" s="9"/>
      <c r="U316" s="13"/>
      <c r="V316" s="9"/>
    </row>
    <row r="317" customFormat="false" ht="15" hidden="false" customHeight="false" outlineLevel="0" collapsed="false">
      <c r="A317" s="9"/>
      <c r="B317" s="9"/>
      <c r="C317" s="9"/>
      <c r="D317" s="14"/>
      <c r="E317" s="9"/>
      <c r="F317" s="9"/>
      <c r="G317" s="9"/>
      <c r="H317" s="14"/>
      <c r="I317" s="14"/>
      <c r="J317" s="12"/>
      <c r="K317" s="13"/>
      <c r="L317" s="13"/>
      <c r="M317" s="14"/>
      <c r="N317" s="9" t="str">
        <f aca="false">IF($D317="","",IFERROR(INDEX(Lists!$B$2:$B$12,MATCH($D317,Lists!$A$2:$A$12,0)),""))</f>
        <v/>
      </c>
      <c r="O317" s="10" t="str">
        <f aca="true">IF($J317="","",MAX(0,(IF($S317&lt;&gt;"",$S317,TODAY())-$J317)/365.25))</f>
        <v/>
      </c>
      <c r="P317" s="11" t="str">
        <f aca="false">IF(OR($K317="",$N317="",$N317=0,$M317="Not depreciated"),"",IF($M317="Reducing balance",$K317-($K317*(1-(1/$N317))^MIN($O317,$N317)),MIN(($K317-IF($L317="",0,$L317))/$N317*$O317,$K317-IF($L317="",0,$L317))))</f>
        <v/>
      </c>
      <c r="Q317" s="11" t="str">
        <f aca="false">IF($K317="","",$K317-IF($P317="",0,$P317))</f>
        <v/>
      </c>
      <c r="R317" s="9"/>
      <c r="S317" s="12"/>
      <c r="T317" s="9"/>
      <c r="U317" s="13"/>
      <c r="V317" s="9"/>
    </row>
    <row r="318" customFormat="false" ht="15" hidden="false" customHeight="false" outlineLevel="0" collapsed="false">
      <c r="A318" s="9"/>
      <c r="B318" s="9"/>
      <c r="C318" s="9"/>
      <c r="D318" s="14"/>
      <c r="E318" s="9"/>
      <c r="F318" s="9"/>
      <c r="G318" s="9"/>
      <c r="H318" s="14"/>
      <c r="I318" s="14"/>
      <c r="J318" s="12"/>
      <c r="K318" s="13"/>
      <c r="L318" s="13"/>
      <c r="M318" s="14"/>
      <c r="N318" s="9" t="str">
        <f aca="false">IF($D318="","",IFERROR(INDEX(Lists!$B$2:$B$12,MATCH($D318,Lists!$A$2:$A$12,0)),""))</f>
        <v/>
      </c>
      <c r="O318" s="10" t="str">
        <f aca="true">IF($J318="","",MAX(0,(IF($S318&lt;&gt;"",$S318,TODAY())-$J318)/365.25))</f>
        <v/>
      </c>
      <c r="P318" s="11" t="str">
        <f aca="false">IF(OR($K318="",$N318="",$N318=0,$M318="Not depreciated"),"",IF($M318="Reducing balance",$K318-($K318*(1-(1/$N318))^MIN($O318,$N318)),MIN(($K318-IF($L318="",0,$L318))/$N318*$O318,$K318-IF($L318="",0,$L318))))</f>
        <v/>
      </c>
      <c r="Q318" s="11" t="str">
        <f aca="false">IF($K318="","",$K318-IF($P318="",0,$P318))</f>
        <v/>
      </c>
      <c r="R318" s="9"/>
      <c r="S318" s="12"/>
      <c r="T318" s="9"/>
      <c r="U318" s="13"/>
      <c r="V318" s="9"/>
    </row>
    <row r="319" customFormat="false" ht="15" hidden="false" customHeight="false" outlineLevel="0" collapsed="false">
      <c r="A319" s="9"/>
      <c r="B319" s="9"/>
      <c r="C319" s="9"/>
      <c r="D319" s="14"/>
      <c r="E319" s="9"/>
      <c r="F319" s="9"/>
      <c r="G319" s="9"/>
      <c r="H319" s="14"/>
      <c r="I319" s="14"/>
      <c r="J319" s="12"/>
      <c r="K319" s="13"/>
      <c r="L319" s="13"/>
      <c r="M319" s="14"/>
      <c r="N319" s="9" t="str">
        <f aca="false">IF($D319="","",IFERROR(INDEX(Lists!$B$2:$B$12,MATCH($D319,Lists!$A$2:$A$12,0)),""))</f>
        <v/>
      </c>
      <c r="O319" s="10" t="str">
        <f aca="true">IF($J319="","",MAX(0,(IF($S319&lt;&gt;"",$S319,TODAY())-$J319)/365.25))</f>
        <v/>
      </c>
      <c r="P319" s="11" t="str">
        <f aca="false">IF(OR($K319="",$N319="",$N319=0,$M319="Not depreciated"),"",IF($M319="Reducing balance",$K319-($K319*(1-(1/$N319))^MIN($O319,$N319)),MIN(($K319-IF($L319="",0,$L319))/$N319*$O319,$K319-IF($L319="",0,$L319))))</f>
        <v/>
      </c>
      <c r="Q319" s="11" t="str">
        <f aca="false">IF($K319="","",$K319-IF($P319="",0,$P319))</f>
        <v/>
      </c>
      <c r="R319" s="9"/>
      <c r="S319" s="12"/>
      <c r="T319" s="9"/>
      <c r="U319" s="13"/>
      <c r="V319" s="9"/>
    </row>
    <row r="320" customFormat="false" ht="15" hidden="false" customHeight="false" outlineLevel="0" collapsed="false">
      <c r="A320" s="9"/>
      <c r="B320" s="9"/>
      <c r="C320" s="9"/>
      <c r="D320" s="14"/>
      <c r="E320" s="9"/>
      <c r="F320" s="9"/>
      <c r="G320" s="9"/>
      <c r="H320" s="14"/>
      <c r="I320" s="14"/>
      <c r="J320" s="12"/>
      <c r="K320" s="13"/>
      <c r="L320" s="13"/>
      <c r="M320" s="14"/>
      <c r="N320" s="9" t="str">
        <f aca="false">IF($D320="","",IFERROR(INDEX(Lists!$B$2:$B$12,MATCH($D320,Lists!$A$2:$A$12,0)),""))</f>
        <v/>
      </c>
      <c r="O320" s="10" t="str">
        <f aca="true">IF($J320="","",MAX(0,(IF($S320&lt;&gt;"",$S320,TODAY())-$J320)/365.25))</f>
        <v/>
      </c>
      <c r="P320" s="11" t="str">
        <f aca="false">IF(OR($K320="",$N320="",$N320=0,$M320="Not depreciated"),"",IF($M320="Reducing balance",$K320-($K320*(1-(1/$N320))^MIN($O320,$N320)),MIN(($K320-IF($L320="",0,$L320))/$N320*$O320,$K320-IF($L320="",0,$L320))))</f>
        <v/>
      </c>
      <c r="Q320" s="11" t="str">
        <f aca="false">IF($K320="","",$K320-IF($P320="",0,$P320))</f>
        <v/>
      </c>
      <c r="R320" s="9"/>
      <c r="S320" s="12"/>
      <c r="T320" s="9"/>
      <c r="U320" s="13"/>
      <c r="V320" s="9"/>
    </row>
    <row r="321" customFormat="false" ht="15" hidden="false" customHeight="false" outlineLevel="0" collapsed="false">
      <c r="A321" s="9"/>
      <c r="B321" s="9"/>
      <c r="C321" s="9"/>
      <c r="D321" s="14"/>
      <c r="E321" s="9"/>
      <c r="F321" s="9"/>
      <c r="G321" s="9"/>
      <c r="H321" s="14"/>
      <c r="I321" s="14"/>
      <c r="J321" s="12"/>
      <c r="K321" s="13"/>
      <c r="L321" s="13"/>
      <c r="M321" s="14"/>
      <c r="N321" s="9" t="str">
        <f aca="false">IF($D321="","",IFERROR(INDEX(Lists!$B$2:$B$12,MATCH($D321,Lists!$A$2:$A$12,0)),""))</f>
        <v/>
      </c>
      <c r="O321" s="10" t="str">
        <f aca="true">IF($J321="","",MAX(0,(IF($S321&lt;&gt;"",$S321,TODAY())-$J321)/365.25))</f>
        <v/>
      </c>
      <c r="P321" s="11" t="str">
        <f aca="false">IF(OR($K321="",$N321="",$N321=0,$M321="Not depreciated"),"",IF($M321="Reducing balance",$K321-($K321*(1-(1/$N321))^MIN($O321,$N321)),MIN(($K321-IF($L321="",0,$L321))/$N321*$O321,$K321-IF($L321="",0,$L321))))</f>
        <v/>
      </c>
      <c r="Q321" s="11" t="str">
        <f aca="false">IF($K321="","",$K321-IF($P321="",0,$P321))</f>
        <v/>
      </c>
      <c r="R321" s="9"/>
      <c r="S321" s="12"/>
      <c r="T321" s="9"/>
      <c r="U321" s="13"/>
      <c r="V321" s="9"/>
    </row>
    <row r="322" customFormat="false" ht="15" hidden="false" customHeight="false" outlineLevel="0" collapsed="false">
      <c r="A322" s="9"/>
      <c r="B322" s="9"/>
      <c r="C322" s="9"/>
      <c r="D322" s="14"/>
      <c r="E322" s="9"/>
      <c r="F322" s="9"/>
      <c r="G322" s="9"/>
      <c r="H322" s="14"/>
      <c r="I322" s="14"/>
      <c r="J322" s="12"/>
      <c r="K322" s="13"/>
      <c r="L322" s="13"/>
      <c r="M322" s="14"/>
      <c r="N322" s="9" t="str">
        <f aca="false">IF($D322="","",IFERROR(INDEX(Lists!$B$2:$B$12,MATCH($D322,Lists!$A$2:$A$12,0)),""))</f>
        <v/>
      </c>
      <c r="O322" s="10" t="str">
        <f aca="true">IF($J322="","",MAX(0,(IF($S322&lt;&gt;"",$S322,TODAY())-$J322)/365.25))</f>
        <v/>
      </c>
      <c r="P322" s="11" t="str">
        <f aca="false">IF(OR($K322="",$N322="",$N322=0,$M322="Not depreciated"),"",IF($M322="Reducing balance",$K322-($K322*(1-(1/$N322))^MIN($O322,$N322)),MIN(($K322-IF($L322="",0,$L322))/$N322*$O322,$K322-IF($L322="",0,$L322))))</f>
        <v/>
      </c>
      <c r="Q322" s="11" t="str">
        <f aca="false">IF($K322="","",$K322-IF($P322="",0,$P322))</f>
        <v/>
      </c>
      <c r="R322" s="9"/>
      <c r="S322" s="12"/>
      <c r="T322" s="9"/>
      <c r="U322" s="13"/>
      <c r="V322" s="9"/>
    </row>
    <row r="323" customFormat="false" ht="15" hidden="false" customHeight="false" outlineLevel="0" collapsed="false">
      <c r="A323" s="9"/>
      <c r="B323" s="9"/>
      <c r="C323" s="9"/>
      <c r="D323" s="14"/>
      <c r="E323" s="9"/>
      <c r="F323" s="9"/>
      <c r="G323" s="9"/>
      <c r="H323" s="14"/>
      <c r="I323" s="14"/>
      <c r="J323" s="12"/>
      <c r="K323" s="13"/>
      <c r="L323" s="13"/>
      <c r="M323" s="14"/>
      <c r="N323" s="9" t="str">
        <f aca="false">IF($D323="","",IFERROR(INDEX(Lists!$B$2:$B$12,MATCH($D323,Lists!$A$2:$A$12,0)),""))</f>
        <v/>
      </c>
      <c r="O323" s="10" t="str">
        <f aca="true">IF($J323="","",MAX(0,(IF($S323&lt;&gt;"",$S323,TODAY())-$J323)/365.25))</f>
        <v/>
      </c>
      <c r="P323" s="11" t="str">
        <f aca="false">IF(OR($K323="",$N323="",$N323=0,$M323="Not depreciated"),"",IF($M323="Reducing balance",$K323-($K323*(1-(1/$N323))^MIN($O323,$N323)),MIN(($K323-IF($L323="",0,$L323))/$N323*$O323,$K323-IF($L323="",0,$L323))))</f>
        <v/>
      </c>
      <c r="Q323" s="11" t="str">
        <f aca="false">IF($K323="","",$K323-IF($P323="",0,$P323))</f>
        <v/>
      </c>
      <c r="R323" s="9"/>
      <c r="S323" s="12"/>
      <c r="T323" s="9"/>
      <c r="U323" s="13"/>
      <c r="V323" s="9"/>
    </row>
    <row r="324" customFormat="false" ht="15" hidden="false" customHeight="false" outlineLevel="0" collapsed="false">
      <c r="A324" s="9"/>
      <c r="B324" s="9"/>
      <c r="C324" s="9"/>
      <c r="D324" s="14"/>
      <c r="E324" s="9"/>
      <c r="F324" s="9"/>
      <c r="G324" s="9"/>
      <c r="H324" s="14"/>
      <c r="I324" s="14"/>
      <c r="J324" s="12"/>
      <c r="K324" s="13"/>
      <c r="L324" s="13"/>
      <c r="M324" s="14"/>
      <c r="N324" s="9" t="str">
        <f aca="false">IF($D324="","",IFERROR(INDEX(Lists!$B$2:$B$12,MATCH($D324,Lists!$A$2:$A$12,0)),""))</f>
        <v/>
      </c>
      <c r="O324" s="10" t="str">
        <f aca="true">IF($J324="","",MAX(0,(IF($S324&lt;&gt;"",$S324,TODAY())-$J324)/365.25))</f>
        <v/>
      </c>
      <c r="P324" s="11" t="str">
        <f aca="false">IF(OR($K324="",$N324="",$N324=0,$M324="Not depreciated"),"",IF($M324="Reducing balance",$K324-($K324*(1-(1/$N324))^MIN($O324,$N324)),MIN(($K324-IF($L324="",0,$L324))/$N324*$O324,$K324-IF($L324="",0,$L324))))</f>
        <v/>
      </c>
      <c r="Q324" s="11" t="str">
        <f aca="false">IF($K324="","",$K324-IF($P324="",0,$P324))</f>
        <v/>
      </c>
      <c r="R324" s="9"/>
      <c r="S324" s="12"/>
      <c r="T324" s="9"/>
      <c r="U324" s="13"/>
      <c r="V324" s="9"/>
    </row>
    <row r="325" customFormat="false" ht="15" hidden="false" customHeight="false" outlineLevel="0" collapsed="false">
      <c r="A325" s="9"/>
      <c r="B325" s="9"/>
      <c r="C325" s="9"/>
      <c r="D325" s="14"/>
      <c r="E325" s="9"/>
      <c r="F325" s="9"/>
      <c r="G325" s="9"/>
      <c r="H325" s="14"/>
      <c r="I325" s="14"/>
      <c r="J325" s="12"/>
      <c r="K325" s="13"/>
      <c r="L325" s="13"/>
      <c r="M325" s="14"/>
      <c r="N325" s="9" t="str">
        <f aca="false">IF($D325="","",IFERROR(INDEX(Lists!$B$2:$B$12,MATCH($D325,Lists!$A$2:$A$12,0)),""))</f>
        <v/>
      </c>
      <c r="O325" s="10" t="str">
        <f aca="true">IF($J325="","",MAX(0,(IF($S325&lt;&gt;"",$S325,TODAY())-$J325)/365.25))</f>
        <v/>
      </c>
      <c r="P325" s="11" t="str">
        <f aca="false">IF(OR($K325="",$N325="",$N325=0,$M325="Not depreciated"),"",IF($M325="Reducing balance",$K325-($K325*(1-(1/$N325))^MIN($O325,$N325)),MIN(($K325-IF($L325="",0,$L325))/$N325*$O325,$K325-IF($L325="",0,$L325))))</f>
        <v/>
      </c>
      <c r="Q325" s="11" t="str">
        <f aca="false">IF($K325="","",$K325-IF($P325="",0,$P325))</f>
        <v/>
      </c>
      <c r="R325" s="9"/>
      <c r="S325" s="12"/>
      <c r="T325" s="9"/>
      <c r="U325" s="13"/>
      <c r="V325" s="9"/>
    </row>
    <row r="326" customFormat="false" ht="15" hidden="false" customHeight="false" outlineLevel="0" collapsed="false">
      <c r="A326" s="9"/>
      <c r="B326" s="9"/>
      <c r="C326" s="9"/>
      <c r="D326" s="14"/>
      <c r="E326" s="9"/>
      <c r="F326" s="9"/>
      <c r="G326" s="9"/>
      <c r="H326" s="14"/>
      <c r="I326" s="14"/>
      <c r="J326" s="12"/>
      <c r="K326" s="13"/>
      <c r="L326" s="13"/>
      <c r="M326" s="14"/>
      <c r="N326" s="9" t="str">
        <f aca="false">IF($D326="","",IFERROR(INDEX(Lists!$B$2:$B$12,MATCH($D326,Lists!$A$2:$A$12,0)),""))</f>
        <v/>
      </c>
      <c r="O326" s="10" t="str">
        <f aca="true">IF($J326="","",MAX(0,(IF($S326&lt;&gt;"",$S326,TODAY())-$J326)/365.25))</f>
        <v/>
      </c>
      <c r="P326" s="11" t="str">
        <f aca="false">IF(OR($K326="",$N326="",$N326=0,$M326="Not depreciated"),"",IF($M326="Reducing balance",$K326-($K326*(1-(1/$N326))^MIN($O326,$N326)),MIN(($K326-IF($L326="",0,$L326))/$N326*$O326,$K326-IF($L326="",0,$L326))))</f>
        <v/>
      </c>
      <c r="Q326" s="11" t="str">
        <f aca="false">IF($K326="","",$K326-IF($P326="",0,$P326))</f>
        <v/>
      </c>
      <c r="R326" s="9"/>
      <c r="S326" s="12"/>
      <c r="T326" s="9"/>
      <c r="U326" s="13"/>
      <c r="V326" s="9"/>
    </row>
    <row r="327" customFormat="false" ht="15" hidden="false" customHeight="false" outlineLevel="0" collapsed="false">
      <c r="A327" s="9"/>
      <c r="B327" s="9"/>
      <c r="C327" s="9"/>
      <c r="D327" s="14"/>
      <c r="E327" s="9"/>
      <c r="F327" s="9"/>
      <c r="G327" s="9"/>
      <c r="H327" s="14"/>
      <c r="I327" s="14"/>
      <c r="J327" s="12"/>
      <c r="K327" s="13"/>
      <c r="L327" s="13"/>
      <c r="M327" s="14"/>
      <c r="N327" s="9" t="str">
        <f aca="false">IF($D327="","",IFERROR(INDEX(Lists!$B$2:$B$12,MATCH($D327,Lists!$A$2:$A$12,0)),""))</f>
        <v/>
      </c>
      <c r="O327" s="10" t="str">
        <f aca="true">IF($J327="","",MAX(0,(IF($S327&lt;&gt;"",$S327,TODAY())-$J327)/365.25))</f>
        <v/>
      </c>
      <c r="P327" s="11" t="str">
        <f aca="false">IF(OR($K327="",$N327="",$N327=0,$M327="Not depreciated"),"",IF($M327="Reducing balance",$K327-($K327*(1-(1/$N327))^MIN($O327,$N327)),MIN(($K327-IF($L327="",0,$L327))/$N327*$O327,$K327-IF($L327="",0,$L327))))</f>
        <v/>
      </c>
      <c r="Q327" s="11" t="str">
        <f aca="false">IF($K327="","",$K327-IF($P327="",0,$P327))</f>
        <v/>
      </c>
      <c r="R327" s="9"/>
      <c r="S327" s="12"/>
      <c r="T327" s="9"/>
      <c r="U327" s="13"/>
      <c r="V327" s="9"/>
    </row>
    <row r="328" customFormat="false" ht="15" hidden="false" customHeight="false" outlineLevel="0" collapsed="false">
      <c r="A328" s="9"/>
      <c r="B328" s="9"/>
      <c r="C328" s="9"/>
      <c r="D328" s="14"/>
      <c r="E328" s="9"/>
      <c r="F328" s="9"/>
      <c r="G328" s="9"/>
      <c r="H328" s="14"/>
      <c r="I328" s="14"/>
      <c r="J328" s="12"/>
      <c r="K328" s="13"/>
      <c r="L328" s="13"/>
      <c r="M328" s="14"/>
      <c r="N328" s="9" t="str">
        <f aca="false">IF($D328="","",IFERROR(INDEX(Lists!$B$2:$B$12,MATCH($D328,Lists!$A$2:$A$12,0)),""))</f>
        <v/>
      </c>
      <c r="O328" s="10" t="str">
        <f aca="true">IF($J328="","",MAX(0,(IF($S328&lt;&gt;"",$S328,TODAY())-$J328)/365.25))</f>
        <v/>
      </c>
      <c r="P328" s="11" t="str">
        <f aca="false">IF(OR($K328="",$N328="",$N328=0,$M328="Not depreciated"),"",IF($M328="Reducing balance",$K328-($K328*(1-(1/$N328))^MIN($O328,$N328)),MIN(($K328-IF($L328="",0,$L328))/$N328*$O328,$K328-IF($L328="",0,$L328))))</f>
        <v/>
      </c>
      <c r="Q328" s="11" t="str">
        <f aca="false">IF($K328="","",$K328-IF($P328="",0,$P328))</f>
        <v/>
      </c>
      <c r="R328" s="9"/>
      <c r="S328" s="12"/>
      <c r="T328" s="9"/>
      <c r="U328" s="13"/>
      <c r="V328" s="9"/>
    </row>
    <row r="329" customFormat="false" ht="15" hidden="false" customHeight="false" outlineLevel="0" collapsed="false">
      <c r="A329" s="9"/>
      <c r="B329" s="9"/>
      <c r="C329" s="9"/>
      <c r="D329" s="14"/>
      <c r="E329" s="9"/>
      <c r="F329" s="9"/>
      <c r="G329" s="9"/>
      <c r="H329" s="14"/>
      <c r="I329" s="14"/>
      <c r="J329" s="12"/>
      <c r="K329" s="13"/>
      <c r="L329" s="13"/>
      <c r="M329" s="14"/>
      <c r="N329" s="9" t="str">
        <f aca="false">IF($D329="","",IFERROR(INDEX(Lists!$B$2:$B$12,MATCH($D329,Lists!$A$2:$A$12,0)),""))</f>
        <v/>
      </c>
      <c r="O329" s="10" t="str">
        <f aca="true">IF($J329="","",MAX(0,(IF($S329&lt;&gt;"",$S329,TODAY())-$J329)/365.25))</f>
        <v/>
      </c>
      <c r="P329" s="11" t="str">
        <f aca="false">IF(OR($K329="",$N329="",$N329=0,$M329="Not depreciated"),"",IF($M329="Reducing balance",$K329-($K329*(1-(1/$N329))^MIN($O329,$N329)),MIN(($K329-IF($L329="",0,$L329))/$N329*$O329,$K329-IF($L329="",0,$L329))))</f>
        <v/>
      </c>
      <c r="Q329" s="11" t="str">
        <f aca="false">IF($K329="","",$K329-IF($P329="",0,$P329))</f>
        <v/>
      </c>
      <c r="R329" s="9"/>
      <c r="S329" s="12"/>
      <c r="T329" s="9"/>
      <c r="U329" s="13"/>
      <c r="V329" s="9"/>
    </row>
    <row r="330" customFormat="false" ht="15" hidden="false" customHeight="false" outlineLevel="0" collapsed="false">
      <c r="A330" s="9"/>
      <c r="B330" s="9"/>
      <c r="C330" s="9"/>
      <c r="D330" s="14"/>
      <c r="E330" s="9"/>
      <c r="F330" s="9"/>
      <c r="G330" s="9"/>
      <c r="H330" s="14"/>
      <c r="I330" s="14"/>
      <c r="J330" s="12"/>
      <c r="K330" s="13"/>
      <c r="L330" s="13"/>
      <c r="M330" s="14"/>
      <c r="N330" s="9" t="str">
        <f aca="false">IF($D330="","",IFERROR(INDEX(Lists!$B$2:$B$12,MATCH($D330,Lists!$A$2:$A$12,0)),""))</f>
        <v/>
      </c>
      <c r="O330" s="10" t="str">
        <f aca="true">IF($J330="","",MAX(0,(IF($S330&lt;&gt;"",$S330,TODAY())-$J330)/365.25))</f>
        <v/>
      </c>
      <c r="P330" s="11" t="str">
        <f aca="false">IF(OR($K330="",$N330="",$N330=0,$M330="Not depreciated"),"",IF($M330="Reducing balance",$K330-($K330*(1-(1/$N330))^MIN($O330,$N330)),MIN(($K330-IF($L330="",0,$L330))/$N330*$O330,$K330-IF($L330="",0,$L330))))</f>
        <v/>
      </c>
      <c r="Q330" s="11" t="str">
        <f aca="false">IF($K330="","",$K330-IF($P330="",0,$P330))</f>
        <v/>
      </c>
      <c r="R330" s="9"/>
      <c r="S330" s="12"/>
      <c r="T330" s="9"/>
      <c r="U330" s="13"/>
      <c r="V330" s="9"/>
    </row>
    <row r="331" customFormat="false" ht="15" hidden="false" customHeight="false" outlineLevel="0" collapsed="false">
      <c r="A331" s="9"/>
      <c r="B331" s="9"/>
      <c r="C331" s="9"/>
      <c r="D331" s="14"/>
      <c r="E331" s="9"/>
      <c r="F331" s="9"/>
      <c r="G331" s="9"/>
      <c r="H331" s="14"/>
      <c r="I331" s="14"/>
      <c r="J331" s="12"/>
      <c r="K331" s="13"/>
      <c r="L331" s="13"/>
      <c r="M331" s="14"/>
      <c r="N331" s="9" t="str">
        <f aca="false">IF($D331="","",IFERROR(INDEX(Lists!$B$2:$B$12,MATCH($D331,Lists!$A$2:$A$12,0)),""))</f>
        <v/>
      </c>
      <c r="O331" s="10" t="str">
        <f aca="true">IF($J331="","",MAX(0,(IF($S331&lt;&gt;"",$S331,TODAY())-$J331)/365.25))</f>
        <v/>
      </c>
      <c r="P331" s="11" t="str">
        <f aca="false">IF(OR($K331="",$N331="",$N331=0,$M331="Not depreciated"),"",IF($M331="Reducing balance",$K331-($K331*(1-(1/$N331))^MIN($O331,$N331)),MIN(($K331-IF($L331="",0,$L331))/$N331*$O331,$K331-IF($L331="",0,$L331))))</f>
        <v/>
      </c>
      <c r="Q331" s="11" t="str">
        <f aca="false">IF($K331="","",$K331-IF($P331="",0,$P331))</f>
        <v/>
      </c>
      <c r="R331" s="9"/>
      <c r="S331" s="12"/>
      <c r="T331" s="9"/>
      <c r="U331" s="13"/>
      <c r="V331" s="9"/>
    </row>
    <row r="332" customFormat="false" ht="15" hidden="false" customHeight="false" outlineLevel="0" collapsed="false">
      <c r="A332" s="9"/>
      <c r="B332" s="9"/>
      <c r="C332" s="9"/>
      <c r="D332" s="14"/>
      <c r="E332" s="9"/>
      <c r="F332" s="9"/>
      <c r="G332" s="9"/>
      <c r="H332" s="14"/>
      <c r="I332" s="14"/>
      <c r="J332" s="12"/>
      <c r="K332" s="13"/>
      <c r="L332" s="13"/>
      <c r="M332" s="14"/>
      <c r="N332" s="9" t="str">
        <f aca="false">IF($D332="","",IFERROR(INDEX(Lists!$B$2:$B$12,MATCH($D332,Lists!$A$2:$A$12,0)),""))</f>
        <v/>
      </c>
      <c r="O332" s="10" t="str">
        <f aca="true">IF($J332="","",MAX(0,(IF($S332&lt;&gt;"",$S332,TODAY())-$J332)/365.25))</f>
        <v/>
      </c>
      <c r="P332" s="11" t="str">
        <f aca="false">IF(OR($K332="",$N332="",$N332=0,$M332="Not depreciated"),"",IF($M332="Reducing balance",$K332-($K332*(1-(1/$N332))^MIN($O332,$N332)),MIN(($K332-IF($L332="",0,$L332))/$N332*$O332,$K332-IF($L332="",0,$L332))))</f>
        <v/>
      </c>
      <c r="Q332" s="11" t="str">
        <f aca="false">IF($K332="","",$K332-IF($P332="",0,$P332))</f>
        <v/>
      </c>
      <c r="R332" s="9"/>
      <c r="S332" s="12"/>
      <c r="T332" s="9"/>
      <c r="U332" s="13"/>
      <c r="V332" s="9"/>
    </row>
    <row r="333" customFormat="false" ht="15" hidden="false" customHeight="false" outlineLevel="0" collapsed="false">
      <c r="A333" s="9"/>
      <c r="B333" s="9"/>
      <c r="C333" s="9"/>
      <c r="D333" s="14"/>
      <c r="E333" s="9"/>
      <c r="F333" s="9"/>
      <c r="G333" s="9"/>
      <c r="H333" s="14"/>
      <c r="I333" s="14"/>
      <c r="J333" s="12"/>
      <c r="K333" s="13"/>
      <c r="L333" s="13"/>
      <c r="M333" s="14"/>
      <c r="N333" s="9" t="str">
        <f aca="false">IF($D333="","",IFERROR(INDEX(Lists!$B$2:$B$12,MATCH($D333,Lists!$A$2:$A$12,0)),""))</f>
        <v/>
      </c>
      <c r="O333" s="10" t="str">
        <f aca="true">IF($J333="","",MAX(0,(IF($S333&lt;&gt;"",$S333,TODAY())-$J333)/365.25))</f>
        <v/>
      </c>
      <c r="P333" s="11" t="str">
        <f aca="false">IF(OR($K333="",$N333="",$N333=0,$M333="Not depreciated"),"",IF($M333="Reducing balance",$K333-($K333*(1-(1/$N333))^MIN($O333,$N333)),MIN(($K333-IF($L333="",0,$L333))/$N333*$O333,$K333-IF($L333="",0,$L333))))</f>
        <v/>
      </c>
      <c r="Q333" s="11" t="str">
        <f aca="false">IF($K333="","",$K333-IF($P333="",0,$P333))</f>
        <v/>
      </c>
      <c r="R333" s="9"/>
      <c r="S333" s="12"/>
      <c r="T333" s="9"/>
      <c r="U333" s="13"/>
      <c r="V333" s="9"/>
    </row>
    <row r="334" customFormat="false" ht="15" hidden="false" customHeight="false" outlineLevel="0" collapsed="false">
      <c r="A334" s="9"/>
      <c r="B334" s="9"/>
      <c r="C334" s="9"/>
      <c r="D334" s="14"/>
      <c r="E334" s="9"/>
      <c r="F334" s="9"/>
      <c r="G334" s="9"/>
      <c r="H334" s="14"/>
      <c r="I334" s="14"/>
      <c r="J334" s="12"/>
      <c r="K334" s="13"/>
      <c r="L334" s="13"/>
      <c r="M334" s="14"/>
      <c r="N334" s="9" t="str">
        <f aca="false">IF($D334="","",IFERROR(INDEX(Lists!$B$2:$B$12,MATCH($D334,Lists!$A$2:$A$12,0)),""))</f>
        <v/>
      </c>
      <c r="O334" s="10" t="str">
        <f aca="true">IF($J334="","",MAX(0,(IF($S334&lt;&gt;"",$S334,TODAY())-$J334)/365.25))</f>
        <v/>
      </c>
      <c r="P334" s="11" t="str">
        <f aca="false">IF(OR($K334="",$N334="",$N334=0,$M334="Not depreciated"),"",IF($M334="Reducing balance",$K334-($K334*(1-(1/$N334))^MIN($O334,$N334)),MIN(($K334-IF($L334="",0,$L334))/$N334*$O334,$K334-IF($L334="",0,$L334))))</f>
        <v/>
      </c>
      <c r="Q334" s="11" t="str">
        <f aca="false">IF($K334="","",$K334-IF($P334="",0,$P334))</f>
        <v/>
      </c>
      <c r="R334" s="9"/>
      <c r="S334" s="12"/>
      <c r="T334" s="9"/>
      <c r="U334" s="13"/>
      <c r="V334" s="9"/>
    </row>
    <row r="335" customFormat="false" ht="15" hidden="false" customHeight="false" outlineLevel="0" collapsed="false">
      <c r="A335" s="9"/>
      <c r="B335" s="9"/>
      <c r="C335" s="9"/>
      <c r="D335" s="14"/>
      <c r="E335" s="9"/>
      <c r="F335" s="9"/>
      <c r="G335" s="9"/>
      <c r="H335" s="14"/>
      <c r="I335" s="14"/>
      <c r="J335" s="12"/>
      <c r="K335" s="13"/>
      <c r="L335" s="13"/>
      <c r="M335" s="14"/>
      <c r="N335" s="9" t="str">
        <f aca="false">IF($D335="","",IFERROR(INDEX(Lists!$B$2:$B$12,MATCH($D335,Lists!$A$2:$A$12,0)),""))</f>
        <v/>
      </c>
      <c r="O335" s="10" t="str">
        <f aca="true">IF($J335="","",MAX(0,(IF($S335&lt;&gt;"",$S335,TODAY())-$J335)/365.25))</f>
        <v/>
      </c>
      <c r="P335" s="11" t="str">
        <f aca="false">IF(OR($K335="",$N335="",$N335=0,$M335="Not depreciated"),"",IF($M335="Reducing balance",$K335-($K335*(1-(1/$N335))^MIN($O335,$N335)),MIN(($K335-IF($L335="",0,$L335))/$N335*$O335,$K335-IF($L335="",0,$L335))))</f>
        <v/>
      </c>
      <c r="Q335" s="11" t="str">
        <f aca="false">IF($K335="","",$K335-IF($P335="",0,$P335))</f>
        <v/>
      </c>
      <c r="R335" s="9"/>
      <c r="S335" s="12"/>
      <c r="T335" s="9"/>
      <c r="U335" s="13"/>
      <c r="V335" s="9"/>
    </row>
    <row r="336" customFormat="false" ht="15" hidden="false" customHeight="false" outlineLevel="0" collapsed="false">
      <c r="A336" s="9"/>
      <c r="B336" s="9"/>
      <c r="C336" s="9"/>
      <c r="D336" s="14"/>
      <c r="E336" s="9"/>
      <c r="F336" s="9"/>
      <c r="G336" s="9"/>
      <c r="H336" s="14"/>
      <c r="I336" s="14"/>
      <c r="J336" s="12"/>
      <c r="K336" s="13"/>
      <c r="L336" s="13"/>
      <c r="M336" s="14"/>
      <c r="N336" s="9" t="str">
        <f aca="false">IF($D336="","",IFERROR(INDEX(Lists!$B$2:$B$12,MATCH($D336,Lists!$A$2:$A$12,0)),""))</f>
        <v/>
      </c>
      <c r="O336" s="10" t="str">
        <f aca="true">IF($J336="","",MAX(0,(IF($S336&lt;&gt;"",$S336,TODAY())-$J336)/365.25))</f>
        <v/>
      </c>
      <c r="P336" s="11" t="str">
        <f aca="false">IF(OR($K336="",$N336="",$N336=0,$M336="Not depreciated"),"",IF($M336="Reducing balance",$K336-($K336*(1-(1/$N336))^MIN($O336,$N336)),MIN(($K336-IF($L336="",0,$L336))/$N336*$O336,$K336-IF($L336="",0,$L336))))</f>
        <v/>
      </c>
      <c r="Q336" s="11" t="str">
        <f aca="false">IF($K336="","",$K336-IF($P336="",0,$P336))</f>
        <v/>
      </c>
      <c r="R336" s="9"/>
      <c r="S336" s="12"/>
      <c r="T336" s="9"/>
      <c r="U336" s="13"/>
      <c r="V336" s="9"/>
    </row>
    <row r="337" customFormat="false" ht="15" hidden="false" customHeight="false" outlineLevel="0" collapsed="false">
      <c r="A337" s="9"/>
      <c r="B337" s="9"/>
      <c r="C337" s="9"/>
      <c r="D337" s="14"/>
      <c r="E337" s="9"/>
      <c r="F337" s="9"/>
      <c r="G337" s="9"/>
      <c r="H337" s="14"/>
      <c r="I337" s="14"/>
      <c r="J337" s="12"/>
      <c r="K337" s="13"/>
      <c r="L337" s="13"/>
      <c r="M337" s="14"/>
      <c r="N337" s="9" t="str">
        <f aca="false">IF($D337="","",IFERROR(INDEX(Lists!$B$2:$B$12,MATCH($D337,Lists!$A$2:$A$12,0)),""))</f>
        <v/>
      </c>
      <c r="O337" s="10" t="str">
        <f aca="true">IF($J337="","",MAX(0,(IF($S337&lt;&gt;"",$S337,TODAY())-$J337)/365.25))</f>
        <v/>
      </c>
      <c r="P337" s="11" t="str">
        <f aca="false">IF(OR($K337="",$N337="",$N337=0,$M337="Not depreciated"),"",IF($M337="Reducing balance",$K337-($K337*(1-(1/$N337))^MIN($O337,$N337)),MIN(($K337-IF($L337="",0,$L337))/$N337*$O337,$K337-IF($L337="",0,$L337))))</f>
        <v/>
      </c>
      <c r="Q337" s="11" t="str">
        <f aca="false">IF($K337="","",$K337-IF($P337="",0,$P337))</f>
        <v/>
      </c>
      <c r="R337" s="9"/>
      <c r="S337" s="12"/>
      <c r="T337" s="9"/>
      <c r="U337" s="13"/>
      <c r="V337" s="9"/>
    </row>
    <row r="338" customFormat="false" ht="15" hidden="false" customHeight="false" outlineLevel="0" collapsed="false">
      <c r="A338" s="9"/>
      <c r="B338" s="9"/>
      <c r="C338" s="9"/>
      <c r="D338" s="14"/>
      <c r="E338" s="9"/>
      <c r="F338" s="9"/>
      <c r="G338" s="9"/>
      <c r="H338" s="14"/>
      <c r="I338" s="14"/>
      <c r="J338" s="12"/>
      <c r="K338" s="13"/>
      <c r="L338" s="13"/>
      <c r="M338" s="14"/>
      <c r="N338" s="9" t="str">
        <f aca="false">IF($D338="","",IFERROR(INDEX(Lists!$B$2:$B$12,MATCH($D338,Lists!$A$2:$A$12,0)),""))</f>
        <v/>
      </c>
      <c r="O338" s="10" t="str">
        <f aca="true">IF($J338="","",MAX(0,(IF($S338&lt;&gt;"",$S338,TODAY())-$J338)/365.25))</f>
        <v/>
      </c>
      <c r="P338" s="11" t="str">
        <f aca="false">IF(OR($K338="",$N338="",$N338=0,$M338="Not depreciated"),"",IF($M338="Reducing balance",$K338-($K338*(1-(1/$N338))^MIN($O338,$N338)),MIN(($K338-IF($L338="",0,$L338))/$N338*$O338,$K338-IF($L338="",0,$L338))))</f>
        <v/>
      </c>
      <c r="Q338" s="11" t="str">
        <f aca="false">IF($K338="","",$K338-IF($P338="",0,$P338))</f>
        <v/>
      </c>
      <c r="R338" s="9"/>
      <c r="S338" s="12"/>
      <c r="T338" s="9"/>
      <c r="U338" s="13"/>
      <c r="V338" s="9"/>
    </row>
    <row r="339" customFormat="false" ht="15" hidden="false" customHeight="false" outlineLevel="0" collapsed="false">
      <c r="A339" s="9"/>
      <c r="B339" s="9"/>
      <c r="C339" s="9"/>
      <c r="D339" s="14"/>
      <c r="E339" s="9"/>
      <c r="F339" s="9"/>
      <c r="G339" s="9"/>
      <c r="H339" s="14"/>
      <c r="I339" s="14"/>
      <c r="J339" s="12"/>
      <c r="K339" s="13"/>
      <c r="L339" s="13"/>
      <c r="M339" s="14"/>
      <c r="N339" s="9" t="str">
        <f aca="false">IF($D339="","",IFERROR(INDEX(Lists!$B$2:$B$12,MATCH($D339,Lists!$A$2:$A$12,0)),""))</f>
        <v/>
      </c>
      <c r="O339" s="10" t="str">
        <f aca="true">IF($J339="","",MAX(0,(IF($S339&lt;&gt;"",$S339,TODAY())-$J339)/365.25))</f>
        <v/>
      </c>
      <c r="P339" s="11" t="str">
        <f aca="false">IF(OR($K339="",$N339="",$N339=0,$M339="Not depreciated"),"",IF($M339="Reducing balance",$K339-($K339*(1-(1/$N339))^MIN($O339,$N339)),MIN(($K339-IF($L339="",0,$L339))/$N339*$O339,$K339-IF($L339="",0,$L339))))</f>
        <v/>
      </c>
      <c r="Q339" s="11" t="str">
        <f aca="false">IF($K339="","",$K339-IF($P339="",0,$P339))</f>
        <v/>
      </c>
      <c r="R339" s="9"/>
      <c r="S339" s="12"/>
      <c r="T339" s="9"/>
      <c r="U339" s="13"/>
      <c r="V339" s="9"/>
    </row>
    <row r="340" customFormat="false" ht="15" hidden="false" customHeight="false" outlineLevel="0" collapsed="false">
      <c r="A340" s="9"/>
      <c r="B340" s="9"/>
      <c r="C340" s="9"/>
      <c r="D340" s="14"/>
      <c r="E340" s="9"/>
      <c r="F340" s="9"/>
      <c r="G340" s="9"/>
      <c r="H340" s="14"/>
      <c r="I340" s="14"/>
      <c r="J340" s="12"/>
      <c r="K340" s="13"/>
      <c r="L340" s="13"/>
      <c r="M340" s="14"/>
      <c r="N340" s="9" t="str">
        <f aca="false">IF($D340="","",IFERROR(INDEX(Lists!$B$2:$B$12,MATCH($D340,Lists!$A$2:$A$12,0)),""))</f>
        <v/>
      </c>
      <c r="O340" s="10" t="str">
        <f aca="true">IF($J340="","",MAX(0,(IF($S340&lt;&gt;"",$S340,TODAY())-$J340)/365.25))</f>
        <v/>
      </c>
      <c r="P340" s="11" t="str">
        <f aca="false">IF(OR($K340="",$N340="",$N340=0,$M340="Not depreciated"),"",IF($M340="Reducing balance",$K340-($K340*(1-(1/$N340))^MIN($O340,$N340)),MIN(($K340-IF($L340="",0,$L340))/$N340*$O340,$K340-IF($L340="",0,$L340))))</f>
        <v/>
      </c>
      <c r="Q340" s="11" t="str">
        <f aca="false">IF($K340="","",$K340-IF($P340="",0,$P340))</f>
        <v/>
      </c>
      <c r="R340" s="9"/>
      <c r="S340" s="12"/>
      <c r="T340" s="9"/>
      <c r="U340" s="13"/>
      <c r="V340" s="9"/>
    </row>
    <row r="341" customFormat="false" ht="15" hidden="false" customHeight="false" outlineLevel="0" collapsed="false">
      <c r="A341" s="9"/>
      <c r="B341" s="9"/>
      <c r="C341" s="9"/>
      <c r="D341" s="14"/>
      <c r="E341" s="9"/>
      <c r="F341" s="9"/>
      <c r="G341" s="9"/>
      <c r="H341" s="14"/>
      <c r="I341" s="14"/>
      <c r="J341" s="12"/>
      <c r="K341" s="13"/>
      <c r="L341" s="13"/>
      <c r="M341" s="14"/>
      <c r="N341" s="9" t="str">
        <f aca="false">IF($D341="","",IFERROR(INDEX(Lists!$B$2:$B$12,MATCH($D341,Lists!$A$2:$A$12,0)),""))</f>
        <v/>
      </c>
      <c r="O341" s="10" t="str">
        <f aca="true">IF($J341="","",MAX(0,(IF($S341&lt;&gt;"",$S341,TODAY())-$J341)/365.25))</f>
        <v/>
      </c>
      <c r="P341" s="11" t="str">
        <f aca="false">IF(OR($K341="",$N341="",$N341=0,$M341="Not depreciated"),"",IF($M341="Reducing balance",$K341-($K341*(1-(1/$N341))^MIN($O341,$N341)),MIN(($K341-IF($L341="",0,$L341))/$N341*$O341,$K341-IF($L341="",0,$L341))))</f>
        <v/>
      </c>
      <c r="Q341" s="11" t="str">
        <f aca="false">IF($K341="","",$K341-IF($P341="",0,$P341))</f>
        <v/>
      </c>
      <c r="R341" s="9"/>
      <c r="S341" s="12"/>
      <c r="T341" s="9"/>
      <c r="U341" s="13"/>
      <c r="V341" s="9"/>
    </row>
    <row r="342" customFormat="false" ht="15" hidden="false" customHeight="false" outlineLevel="0" collapsed="false">
      <c r="A342" s="9"/>
      <c r="B342" s="9"/>
      <c r="C342" s="9"/>
      <c r="D342" s="14"/>
      <c r="E342" s="9"/>
      <c r="F342" s="9"/>
      <c r="G342" s="9"/>
      <c r="H342" s="14"/>
      <c r="I342" s="14"/>
      <c r="J342" s="12"/>
      <c r="K342" s="13"/>
      <c r="L342" s="13"/>
      <c r="M342" s="14"/>
      <c r="N342" s="9" t="str">
        <f aca="false">IF($D342="","",IFERROR(INDEX(Lists!$B$2:$B$12,MATCH($D342,Lists!$A$2:$A$12,0)),""))</f>
        <v/>
      </c>
      <c r="O342" s="10" t="str">
        <f aca="true">IF($J342="","",MAX(0,(IF($S342&lt;&gt;"",$S342,TODAY())-$J342)/365.25))</f>
        <v/>
      </c>
      <c r="P342" s="11" t="str">
        <f aca="false">IF(OR($K342="",$N342="",$N342=0,$M342="Not depreciated"),"",IF($M342="Reducing balance",$K342-($K342*(1-(1/$N342))^MIN($O342,$N342)),MIN(($K342-IF($L342="",0,$L342))/$N342*$O342,$K342-IF($L342="",0,$L342))))</f>
        <v/>
      </c>
      <c r="Q342" s="11" t="str">
        <f aca="false">IF($K342="","",$K342-IF($P342="",0,$P342))</f>
        <v/>
      </c>
      <c r="R342" s="9"/>
      <c r="S342" s="12"/>
      <c r="T342" s="9"/>
      <c r="U342" s="13"/>
      <c r="V342" s="9"/>
    </row>
    <row r="343" customFormat="false" ht="15" hidden="false" customHeight="false" outlineLevel="0" collapsed="false">
      <c r="A343" s="9"/>
      <c r="B343" s="9"/>
      <c r="C343" s="9"/>
      <c r="D343" s="14"/>
      <c r="E343" s="9"/>
      <c r="F343" s="9"/>
      <c r="G343" s="9"/>
      <c r="H343" s="14"/>
      <c r="I343" s="14"/>
      <c r="J343" s="12"/>
      <c r="K343" s="13"/>
      <c r="L343" s="13"/>
      <c r="M343" s="14"/>
      <c r="N343" s="9" t="str">
        <f aca="false">IF($D343="","",IFERROR(INDEX(Lists!$B$2:$B$12,MATCH($D343,Lists!$A$2:$A$12,0)),""))</f>
        <v/>
      </c>
      <c r="O343" s="10" t="str">
        <f aca="true">IF($J343="","",MAX(0,(IF($S343&lt;&gt;"",$S343,TODAY())-$J343)/365.25))</f>
        <v/>
      </c>
      <c r="P343" s="11" t="str">
        <f aca="false">IF(OR($K343="",$N343="",$N343=0,$M343="Not depreciated"),"",IF($M343="Reducing balance",$K343-($K343*(1-(1/$N343))^MIN($O343,$N343)),MIN(($K343-IF($L343="",0,$L343))/$N343*$O343,$K343-IF($L343="",0,$L343))))</f>
        <v/>
      </c>
      <c r="Q343" s="11" t="str">
        <f aca="false">IF($K343="","",$K343-IF($P343="",0,$P343))</f>
        <v/>
      </c>
      <c r="R343" s="9"/>
      <c r="S343" s="12"/>
      <c r="T343" s="9"/>
      <c r="U343" s="13"/>
      <c r="V343" s="9"/>
    </row>
    <row r="344" customFormat="false" ht="15" hidden="false" customHeight="false" outlineLevel="0" collapsed="false">
      <c r="A344" s="9"/>
      <c r="B344" s="9"/>
      <c r="C344" s="9"/>
      <c r="D344" s="14"/>
      <c r="E344" s="9"/>
      <c r="F344" s="9"/>
      <c r="G344" s="9"/>
      <c r="H344" s="14"/>
      <c r="I344" s="14"/>
      <c r="J344" s="12"/>
      <c r="K344" s="13"/>
      <c r="L344" s="13"/>
      <c r="M344" s="14"/>
      <c r="N344" s="9" t="str">
        <f aca="false">IF($D344="","",IFERROR(INDEX(Lists!$B$2:$B$12,MATCH($D344,Lists!$A$2:$A$12,0)),""))</f>
        <v/>
      </c>
      <c r="O344" s="10" t="str">
        <f aca="true">IF($J344="","",MAX(0,(IF($S344&lt;&gt;"",$S344,TODAY())-$J344)/365.25))</f>
        <v/>
      </c>
      <c r="P344" s="11" t="str">
        <f aca="false">IF(OR($K344="",$N344="",$N344=0,$M344="Not depreciated"),"",IF($M344="Reducing balance",$K344-($K344*(1-(1/$N344))^MIN($O344,$N344)),MIN(($K344-IF($L344="",0,$L344))/$N344*$O344,$K344-IF($L344="",0,$L344))))</f>
        <v/>
      </c>
      <c r="Q344" s="11" t="str">
        <f aca="false">IF($K344="","",$K344-IF($P344="",0,$P344))</f>
        <v/>
      </c>
      <c r="R344" s="9"/>
      <c r="S344" s="12"/>
      <c r="T344" s="9"/>
      <c r="U344" s="13"/>
      <c r="V344" s="9"/>
    </row>
    <row r="345" customFormat="false" ht="15" hidden="false" customHeight="false" outlineLevel="0" collapsed="false">
      <c r="A345" s="9"/>
      <c r="B345" s="9"/>
      <c r="C345" s="9"/>
      <c r="D345" s="14"/>
      <c r="E345" s="9"/>
      <c r="F345" s="9"/>
      <c r="G345" s="9"/>
      <c r="H345" s="14"/>
      <c r="I345" s="14"/>
      <c r="J345" s="12"/>
      <c r="K345" s="13"/>
      <c r="L345" s="13"/>
      <c r="M345" s="14"/>
      <c r="N345" s="9" t="str">
        <f aca="false">IF($D345="","",IFERROR(INDEX(Lists!$B$2:$B$12,MATCH($D345,Lists!$A$2:$A$12,0)),""))</f>
        <v/>
      </c>
      <c r="O345" s="10" t="str">
        <f aca="true">IF($J345="","",MAX(0,(IF($S345&lt;&gt;"",$S345,TODAY())-$J345)/365.25))</f>
        <v/>
      </c>
      <c r="P345" s="11" t="str">
        <f aca="false">IF(OR($K345="",$N345="",$N345=0,$M345="Not depreciated"),"",IF($M345="Reducing balance",$K345-($K345*(1-(1/$N345))^MIN($O345,$N345)),MIN(($K345-IF($L345="",0,$L345))/$N345*$O345,$K345-IF($L345="",0,$L345))))</f>
        <v/>
      </c>
      <c r="Q345" s="11" t="str">
        <f aca="false">IF($K345="","",$K345-IF($P345="",0,$P345))</f>
        <v/>
      </c>
      <c r="R345" s="9"/>
      <c r="S345" s="12"/>
      <c r="T345" s="9"/>
      <c r="U345" s="13"/>
      <c r="V345" s="9"/>
    </row>
    <row r="346" customFormat="false" ht="15" hidden="false" customHeight="false" outlineLevel="0" collapsed="false">
      <c r="A346" s="9"/>
      <c r="B346" s="9"/>
      <c r="C346" s="9"/>
      <c r="D346" s="14"/>
      <c r="E346" s="9"/>
      <c r="F346" s="9"/>
      <c r="G346" s="9"/>
      <c r="H346" s="14"/>
      <c r="I346" s="14"/>
      <c r="J346" s="12"/>
      <c r="K346" s="13"/>
      <c r="L346" s="13"/>
      <c r="M346" s="14"/>
      <c r="N346" s="9" t="str">
        <f aca="false">IF($D346="","",IFERROR(INDEX(Lists!$B$2:$B$12,MATCH($D346,Lists!$A$2:$A$12,0)),""))</f>
        <v/>
      </c>
      <c r="O346" s="10" t="str">
        <f aca="true">IF($J346="","",MAX(0,(IF($S346&lt;&gt;"",$S346,TODAY())-$J346)/365.25))</f>
        <v/>
      </c>
      <c r="P346" s="11" t="str">
        <f aca="false">IF(OR($K346="",$N346="",$N346=0,$M346="Not depreciated"),"",IF($M346="Reducing balance",$K346-($K346*(1-(1/$N346))^MIN($O346,$N346)),MIN(($K346-IF($L346="",0,$L346))/$N346*$O346,$K346-IF($L346="",0,$L346))))</f>
        <v/>
      </c>
      <c r="Q346" s="11" t="str">
        <f aca="false">IF($K346="","",$K346-IF($P346="",0,$P346))</f>
        <v/>
      </c>
      <c r="R346" s="9"/>
      <c r="S346" s="12"/>
      <c r="T346" s="9"/>
      <c r="U346" s="13"/>
      <c r="V346" s="9"/>
    </row>
    <row r="347" customFormat="false" ht="15" hidden="false" customHeight="false" outlineLevel="0" collapsed="false">
      <c r="A347" s="9"/>
      <c r="B347" s="9"/>
      <c r="C347" s="9"/>
      <c r="D347" s="14"/>
      <c r="E347" s="9"/>
      <c r="F347" s="9"/>
      <c r="G347" s="9"/>
      <c r="H347" s="14"/>
      <c r="I347" s="14"/>
      <c r="J347" s="12"/>
      <c r="K347" s="13"/>
      <c r="L347" s="13"/>
      <c r="M347" s="14"/>
      <c r="N347" s="9" t="str">
        <f aca="false">IF($D347="","",IFERROR(INDEX(Lists!$B$2:$B$12,MATCH($D347,Lists!$A$2:$A$12,0)),""))</f>
        <v/>
      </c>
      <c r="O347" s="10" t="str">
        <f aca="true">IF($J347="","",MAX(0,(IF($S347&lt;&gt;"",$S347,TODAY())-$J347)/365.25))</f>
        <v/>
      </c>
      <c r="P347" s="11" t="str">
        <f aca="false">IF(OR($K347="",$N347="",$N347=0,$M347="Not depreciated"),"",IF($M347="Reducing balance",$K347-($K347*(1-(1/$N347))^MIN($O347,$N347)),MIN(($K347-IF($L347="",0,$L347))/$N347*$O347,$K347-IF($L347="",0,$L347))))</f>
        <v/>
      </c>
      <c r="Q347" s="11" t="str">
        <f aca="false">IF($K347="","",$K347-IF($P347="",0,$P347))</f>
        <v/>
      </c>
      <c r="R347" s="9"/>
      <c r="S347" s="12"/>
      <c r="T347" s="9"/>
      <c r="U347" s="13"/>
      <c r="V347" s="9"/>
    </row>
    <row r="348" customFormat="false" ht="15" hidden="false" customHeight="false" outlineLevel="0" collapsed="false">
      <c r="A348" s="9"/>
      <c r="B348" s="9"/>
      <c r="C348" s="9"/>
      <c r="D348" s="14"/>
      <c r="E348" s="9"/>
      <c r="F348" s="9"/>
      <c r="G348" s="9"/>
      <c r="H348" s="14"/>
      <c r="I348" s="14"/>
      <c r="J348" s="12"/>
      <c r="K348" s="13"/>
      <c r="L348" s="13"/>
      <c r="M348" s="14"/>
      <c r="N348" s="9" t="str">
        <f aca="false">IF($D348="","",IFERROR(INDEX(Lists!$B$2:$B$12,MATCH($D348,Lists!$A$2:$A$12,0)),""))</f>
        <v/>
      </c>
      <c r="O348" s="10" t="str">
        <f aca="true">IF($J348="","",MAX(0,(IF($S348&lt;&gt;"",$S348,TODAY())-$J348)/365.25))</f>
        <v/>
      </c>
      <c r="P348" s="11" t="str">
        <f aca="false">IF(OR($K348="",$N348="",$N348=0,$M348="Not depreciated"),"",IF($M348="Reducing balance",$K348-($K348*(1-(1/$N348))^MIN($O348,$N348)),MIN(($K348-IF($L348="",0,$L348))/$N348*$O348,$K348-IF($L348="",0,$L348))))</f>
        <v/>
      </c>
      <c r="Q348" s="11" t="str">
        <f aca="false">IF($K348="","",$K348-IF($P348="",0,$P348))</f>
        <v/>
      </c>
      <c r="R348" s="9"/>
      <c r="S348" s="12"/>
      <c r="T348" s="9"/>
      <c r="U348" s="13"/>
      <c r="V348" s="9"/>
    </row>
    <row r="349" customFormat="false" ht="15" hidden="false" customHeight="false" outlineLevel="0" collapsed="false">
      <c r="A349" s="9"/>
      <c r="B349" s="9"/>
      <c r="C349" s="9"/>
      <c r="D349" s="14"/>
      <c r="E349" s="9"/>
      <c r="F349" s="9"/>
      <c r="G349" s="9"/>
      <c r="H349" s="14"/>
      <c r="I349" s="14"/>
      <c r="J349" s="12"/>
      <c r="K349" s="13"/>
      <c r="L349" s="13"/>
      <c r="M349" s="14"/>
      <c r="N349" s="9" t="str">
        <f aca="false">IF($D349="","",IFERROR(INDEX(Lists!$B$2:$B$12,MATCH($D349,Lists!$A$2:$A$12,0)),""))</f>
        <v/>
      </c>
      <c r="O349" s="10" t="str">
        <f aca="true">IF($J349="","",MAX(0,(IF($S349&lt;&gt;"",$S349,TODAY())-$J349)/365.25))</f>
        <v/>
      </c>
      <c r="P349" s="11" t="str">
        <f aca="false">IF(OR($K349="",$N349="",$N349=0,$M349="Not depreciated"),"",IF($M349="Reducing balance",$K349-($K349*(1-(1/$N349))^MIN($O349,$N349)),MIN(($K349-IF($L349="",0,$L349))/$N349*$O349,$K349-IF($L349="",0,$L349))))</f>
        <v/>
      </c>
      <c r="Q349" s="11" t="str">
        <f aca="false">IF($K349="","",$K349-IF($P349="",0,$P349))</f>
        <v/>
      </c>
      <c r="R349" s="9"/>
      <c r="S349" s="12"/>
      <c r="T349" s="9"/>
      <c r="U349" s="13"/>
      <c r="V349" s="9"/>
    </row>
    <row r="350" customFormat="false" ht="15" hidden="false" customHeight="false" outlineLevel="0" collapsed="false">
      <c r="A350" s="9"/>
      <c r="B350" s="9"/>
      <c r="C350" s="9"/>
      <c r="D350" s="14"/>
      <c r="E350" s="9"/>
      <c r="F350" s="9"/>
      <c r="G350" s="9"/>
      <c r="H350" s="14"/>
      <c r="I350" s="14"/>
      <c r="J350" s="12"/>
      <c r="K350" s="13"/>
      <c r="L350" s="13"/>
      <c r="M350" s="14"/>
      <c r="N350" s="9" t="str">
        <f aca="false">IF($D350="","",IFERROR(INDEX(Lists!$B$2:$B$12,MATCH($D350,Lists!$A$2:$A$12,0)),""))</f>
        <v/>
      </c>
      <c r="O350" s="10" t="str">
        <f aca="true">IF($J350="","",MAX(0,(IF($S350&lt;&gt;"",$S350,TODAY())-$J350)/365.25))</f>
        <v/>
      </c>
      <c r="P350" s="11" t="str">
        <f aca="false">IF(OR($K350="",$N350="",$N350=0,$M350="Not depreciated"),"",IF($M350="Reducing balance",$K350-($K350*(1-(1/$N350))^MIN($O350,$N350)),MIN(($K350-IF($L350="",0,$L350))/$N350*$O350,$K350-IF($L350="",0,$L350))))</f>
        <v/>
      </c>
      <c r="Q350" s="11" t="str">
        <f aca="false">IF($K350="","",$K350-IF($P350="",0,$P350))</f>
        <v/>
      </c>
      <c r="R350" s="9"/>
      <c r="S350" s="12"/>
      <c r="T350" s="9"/>
      <c r="U350" s="13"/>
      <c r="V350" s="9"/>
    </row>
    <row r="351" customFormat="false" ht="15" hidden="false" customHeight="false" outlineLevel="0" collapsed="false">
      <c r="A351" s="9"/>
      <c r="B351" s="9"/>
      <c r="C351" s="9"/>
      <c r="D351" s="14"/>
      <c r="E351" s="9"/>
      <c r="F351" s="9"/>
      <c r="G351" s="9"/>
      <c r="H351" s="14"/>
      <c r="I351" s="14"/>
      <c r="J351" s="12"/>
      <c r="K351" s="13"/>
      <c r="L351" s="13"/>
      <c r="M351" s="14"/>
      <c r="N351" s="9" t="str">
        <f aca="false">IF($D351="","",IFERROR(INDEX(Lists!$B$2:$B$12,MATCH($D351,Lists!$A$2:$A$12,0)),""))</f>
        <v/>
      </c>
      <c r="O351" s="10" t="str">
        <f aca="true">IF($J351="","",MAX(0,(IF($S351&lt;&gt;"",$S351,TODAY())-$J351)/365.25))</f>
        <v/>
      </c>
      <c r="P351" s="11" t="str">
        <f aca="false">IF(OR($K351="",$N351="",$N351=0,$M351="Not depreciated"),"",IF($M351="Reducing balance",$K351-($K351*(1-(1/$N351))^MIN($O351,$N351)),MIN(($K351-IF($L351="",0,$L351))/$N351*$O351,$K351-IF($L351="",0,$L351))))</f>
        <v/>
      </c>
      <c r="Q351" s="11" t="str">
        <f aca="false">IF($K351="","",$K351-IF($P351="",0,$P351))</f>
        <v/>
      </c>
      <c r="R351" s="9"/>
      <c r="S351" s="12"/>
      <c r="T351" s="9"/>
      <c r="U351" s="13"/>
      <c r="V351" s="9"/>
    </row>
    <row r="352" customFormat="false" ht="15" hidden="false" customHeight="false" outlineLevel="0" collapsed="false">
      <c r="A352" s="9"/>
      <c r="B352" s="9"/>
      <c r="C352" s="9"/>
      <c r="D352" s="14"/>
      <c r="E352" s="9"/>
      <c r="F352" s="9"/>
      <c r="G352" s="9"/>
      <c r="H352" s="14"/>
      <c r="I352" s="14"/>
      <c r="J352" s="12"/>
      <c r="K352" s="13"/>
      <c r="L352" s="13"/>
      <c r="M352" s="14"/>
      <c r="N352" s="9" t="str">
        <f aca="false">IF($D352="","",IFERROR(INDEX(Lists!$B$2:$B$12,MATCH($D352,Lists!$A$2:$A$12,0)),""))</f>
        <v/>
      </c>
      <c r="O352" s="10" t="str">
        <f aca="true">IF($J352="","",MAX(0,(IF($S352&lt;&gt;"",$S352,TODAY())-$J352)/365.25))</f>
        <v/>
      </c>
      <c r="P352" s="11" t="str">
        <f aca="false">IF(OR($K352="",$N352="",$N352=0,$M352="Not depreciated"),"",IF($M352="Reducing balance",$K352-($K352*(1-(1/$N352))^MIN($O352,$N352)),MIN(($K352-IF($L352="",0,$L352))/$N352*$O352,$K352-IF($L352="",0,$L352))))</f>
        <v/>
      </c>
      <c r="Q352" s="11" t="str">
        <f aca="false">IF($K352="","",$K352-IF($P352="",0,$P352))</f>
        <v/>
      </c>
      <c r="R352" s="9"/>
      <c r="S352" s="12"/>
      <c r="T352" s="9"/>
      <c r="U352" s="13"/>
      <c r="V352" s="9"/>
    </row>
    <row r="353" customFormat="false" ht="15" hidden="false" customHeight="false" outlineLevel="0" collapsed="false">
      <c r="A353" s="9"/>
      <c r="B353" s="9"/>
      <c r="C353" s="9"/>
      <c r="D353" s="14"/>
      <c r="E353" s="9"/>
      <c r="F353" s="9"/>
      <c r="G353" s="9"/>
      <c r="H353" s="14"/>
      <c r="I353" s="14"/>
      <c r="J353" s="12"/>
      <c r="K353" s="13"/>
      <c r="L353" s="13"/>
      <c r="M353" s="14"/>
      <c r="N353" s="9" t="str">
        <f aca="false">IF($D353="","",IFERROR(INDEX(Lists!$B$2:$B$12,MATCH($D353,Lists!$A$2:$A$12,0)),""))</f>
        <v/>
      </c>
      <c r="O353" s="10" t="str">
        <f aca="true">IF($J353="","",MAX(0,(IF($S353&lt;&gt;"",$S353,TODAY())-$J353)/365.25))</f>
        <v/>
      </c>
      <c r="P353" s="11" t="str">
        <f aca="false">IF(OR($K353="",$N353="",$N353=0,$M353="Not depreciated"),"",IF($M353="Reducing balance",$K353-($K353*(1-(1/$N353))^MIN($O353,$N353)),MIN(($K353-IF($L353="",0,$L353))/$N353*$O353,$K353-IF($L353="",0,$L353))))</f>
        <v/>
      </c>
      <c r="Q353" s="11" t="str">
        <f aca="false">IF($K353="","",$K353-IF($P353="",0,$P353))</f>
        <v/>
      </c>
      <c r="R353" s="9"/>
      <c r="S353" s="12"/>
      <c r="T353" s="9"/>
      <c r="U353" s="13"/>
      <c r="V353" s="9"/>
    </row>
    <row r="354" customFormat="false" ht="15" hidden="false" customHeight="false" outlineLevel="0" collapsed="false">
      <c r="A354" s="9"/>
      <c r="B354" s="9"/>
      <c r="C354" s="9"/>
      <c r="D354" s="14"/>
      <c r="E354" s="9"/>
      <c r="F354" s="9"/>
      <c r="G354" s="9"/>
      <c r="H354" s="14"/>
      <c r="I354" s="14"/>
      <c r="J354" s="12"/>
      <c r="K354" s="13"/>
      <c r="L354" s="13"/>
      <c r="M354" s="14"/>
      <c r="N354" s="9" t="str">
        <f aca="false">IF($D354="","",IFERROR(INDEX(Lists!$B$2:$B$12,MATCH($D354,Lists!$A$2:$A$12,0)),""))</f>
        <v/>
      </c>
      <c r="O354" s="10" t="str">
        <f aca="true">IF($J354="","",MAX(0,(IF($S354&lt;&gt;"",$S354,TODAY())-$J354)/365.25))</f>
        <v/>
      </c>
      <c r="P354" s="11" t="str">
        <f aca="false">IF(OR($K354="",$N354="",$N354=0,$M354="Not depreciated"),"",IF($M354="Reducing balance",$K354-($K354*(1-(1/$N354))^MIN($O354,$N354)),MIN(($K354-IF($L354="",0,$L354))/$N354*$O354,$K354-IF($L354="",0,$L354))))</f>
        <v/>
      </c>
      <c r="Q354" s="11" t="str">
        <f aca="false">IF($K354="","",$K354-IF($P354="",0,$P354))</f>
        <v/>
      </c>
      <c r="R354" s="9"/>
      <c r="S354" s="12"/>
      <c r="T354" s="9"/>
      <c r="U354" s="13"/>
      <c r="V354" s="9"/>
    </row>
    <row r="355" customFormat="false" ht="15" hidden="false" customHeight="false" outlineLevel="0" collapsed="false">
      <c r="A355" s="9"/>
      <c r="B355" s="9"/>
      <c r="C355" s="9"/>
      <c r="D355" s="14"/>
      <c r="E355" s="9"/>
      <c r="F355" s="9"/>
      <c r="G355" s="9"/>
      <c r="H355" s="14"/>
      <c r="I355" s="14"/>
      <c r="J355" s="12"/>
      <c r="K355" s="13"/>
      <c r="L355" s="13"/>
      <c r="M355" s="14"/>
      <c r="N355" s="9" t="str">
        <f aca="false">IF($D355="","",IFERROR(INDEX(Lists!$B$2:$B$12,MATCH($D355,Lists!$A$2:$A$12,0)),""))</f>
        <v/>
      </c>
      <c r="O355" s="10" t="str">
        <f aca="true">IF($J355="","",MAX(0,(IF($S355&lt;&gt;"",$S355,TODAY())-$J355)/365.25))</f>
        <v/>
      </c>
      <c r="P355" s="11" t="str">
        <f aca="false">IF(OR($K355="",$N355="",$N355=0,$M355="Not depreciated"),"",IF($M355="Reducing balance",$K355-($K355*(1-(1/$N355))^MIN($O355,$N355)),MIN(($K355-IF($L355="",0,$L355))/$N355*$O355,$K355-IF($L355="",0,$L355))))</f>
        <v/>
      </c>
      <c r="Q355" s="11" t="str">
        <f aca="false">IF($K355="","",$K355-IF($P355="",0,$P355))</f>
        <v/>
      </c>
      <c r="R355" s="9"/>
      <c r="S355" s="12"/>
      <c r="T355" s="9"/>
      <c r="U355" s="13"/>
      <c r="V355" s="9"/>
    </row>
    <row r="356" customFormat="false" ht="15" hidden="false" customHeight="false" outlineLevel="0" collapsed="false">
      <c r="A356" s="9"/>
      <c r="B356" s="9"/>
      <c r="C356" s="9"/>
      <c r="D356" s="14"/>
      <c r="E356" s="9"/>
      <c r="F356" s="9"/>
      <c r="G356" s="9"/>
      <c r="H356" s="14"/>
      <c r="I356" s="14"/>
      <c r="J356" s="12"/>
      <c r="K356" s="13"/>
      <c r="L356" s="13"/>
      <c r="M356" s="14"/>
      <c r="N356" s="9" t="str">
        <f aca="false">IF($D356="","",IFERROR(INDEX(Lists!$B$2:$B$12,MATCH($D356,Lists!$A$2:$A$12,0)),""))</f>
        <v/>
      </c>
      <c r="O356" s="10" t="str">
        <f aca="true">IF($J356="","",MAX(0,(IF($S356&lt;&gt;"",$S356,TODAY())-$J356)/365.25))</f>
        <v/>
      </c>
      <c r="P356" s="11" t="str">
        <f aca="false">IF(OR($K356="",$N356="",$N356=0,$M356="Not depreciated"),"",IF($M356="Reducing balance",$K356-($K356*(1-(1/$N356))^MIN($O356,$N356)),MIN(($K356-IF($L356="",0,$L356))/$N356*$O356,$K356-IF($L356="",0,$L356))))</f>
        <v/>
      </c>
      <c r="Q356" s="11" t="str">
        <f aca="false">IF($K356="","",$K356-IF($P356="",0,$P356))</f>
        <v/>
      </c>
      <c r="R356" s="9"/>
      <c r="S356" s="12"/>
      <c r="T356" s="9"/>
      <c r="U356" s="13"/>
      <c r="V356" s="9"/>
    </row>
    <row r="357" customFormat="false" ht="15" hidden="false" customHeight="false" outlineLevel="0" collapsed="false">
      <c r="A357" s="9"/>
      <c r="B357" s="9"/>
      <c r="C357" s="9"/>
      <c r="D357" s="14"/>
      <c r="E357" s="9"/>
      <c r="F357" s="9"/>
      <c r="G357" s="9"/>
      <c r="H357" s="14"/>
      <c r="I357" s="14"/>
      <c r="J357" s="12"/>
      <c r="K357" s="13"/>
      <c r="L357" s="13"/>
      <c r="M357" s="14"/>
      <c r="N357" s="9" t="str">
        <f aca="false">IF($D357="","",IFERROR(INDEX(Lists!$B$2:$B$12,MATCH($D357,Lists!$A$2:$A$12,0)),""))</f>
        <v/>
      </c>
      <c r="O357" s="10" t="str">
        <f aca="true">IF($J357="","",MAX(0,(IF($S357&lt;&gt;"",$S357,TODAY())-$J357)/365.25))</f>
        <v/>
      </c>
      <c r="P357" s="11" t="str">
        <f aca="false">IF(OR($K357="",$N357="",$N357=0,$M357="Not depreciated"),"",IF($M357="Reducing balance",$K357-($K357*(1-(1/$N357))^MIN($O357,$N357)),MIN(($K357-IF($L357="",0,$L357))/$N357*$O357,$K357-IF($L357="",0,$L357))))</f>
        <v/>
      </c>
      <c r="Q357" s="11" t="str">
        <f aca="false">IF($K357="","",$K357-IF($P357="",0,$P357))</f>
        <v/>
      </c>
      <c r="R357" s="9"/>
      <c r="S357" s="12"/>
      <c r="T357" s="9"/>
      <c r="U357" s="13"/>
      <c r="V357" s="9"/>
    </row>
    <row r="358" customFormat="false" ht="15" hidden="false" customHeight="false" outlineLevel="0" collapsed="false">
      <c r="A358" s="9"/>
      <c r="B358" s="9"/>
      <c r="C358" s="9"/>
      <c r="D358" s="14"/>
      <c r="E358" s="9"/>
      <c r="F358" s="9"/>
      <c r="G358" s="9"/>
      <c r="H358" s="14"/>
      <c r="I358" s="14"/>
      <c r="J358" s="12"/>
      <c r="K358" s="13"/>
      <c r="L358" s="13"/>
      <c r="M358" s="14"/>
      <c r="N358" s="9" t="str">
        <f aca="false">IF($D358="","",IFERROR(INDEX(Lists!$B$2:$B$12,MATCH($D358,Lists!$A$2:$A$12,0)),""))</f>
        <v/>
      </c>
      <c r="O358" s="10" t="str">
        <f aca="true">IF($J358="","",MAX(0,(IF($S358&lt;&gt;"",$S358,TODAY())-$J358)/365.25))</f>
        <v/>
      </c>
      <c r="P358" s="11" t="str">
        <f aca="false">IF(OR($K358="",$N358="",$N358=0,$M358="Not depreciated"),"",IF($M358="Reducing balance",$K358-($K358*(1-(1/$N358))^MIN($O358,$N358)),MIN(($K358-IF($L358="",0,$L358))/$N358*$O358,$K358-IF($L358="",0,$L358))))</f>
        <v/>
      </c>
      <c r="Q358" s="11" t="str">
        <f aca="false">IF($K358="","",$K358-IF($P358="",0,$P358))</f>
        <v/>
      </c>
      <c r="R358" s="9"/>
      <c r="S358" s="12"/>
      <c r="T358" s="9"/>
      <c r="U358" s="13"/>
      <c r="V358" s="9"/>
    </row>
    <row r="359" customFormat="false" ht="15" hidden="false" customHeight="false" outlineLevel="0" collapsed="false">
      <c r="A359" s="9"/>
      <c r="B359" s="9"/>
      <c r="C359" s="9"/>
      <c r="D359" s="14"/>
      <c r="E359" s="9"/>
      <c r="F359" s="9"/>
      <c r="G359" s="9"/>
      <c r="H359" s="14"/>
      <c r="I359" s="14"/>
      <c r="J359" s="12"/>
      <c r="K359" s="13"/>
      <c r="L359" s="13"/>
      <c r="M359" s="14"/>
      <c r="N359" s="9" t="str">
        <f aca="false">IF($D359="","",IFERROR(INDEX(Lists!$B$2:$B$12,MATCH($D359,Lists!$A$2:$A$12,0)),""))</f>
        <v/>
      </c>
      <c r="O359" s="10" t="str">
        <f aca="true">IF($J359="","",MAX(0,(IF($S359&lt;&gt;"",$S359,TODAY())-$J359)/365.25))</f>
        <v/>
      </c>
      <c r="P359" s="11" t="str">
        <f aca="false">IF(OR($K359="",$N359="",$N359=0,$M359="Not depreciated"),"",IF($M359="Reducing balance",$K359-($K359*(1-(1/$N359))^MIN($O359,$N359)),MIN(($K359-IF($L359="",0,$L359))/$N359*$O359,$K359-IF($L359="",0,$L359))))</f>
        <v/>
      </c>
      <c r="Q359" s="11" t="str">
        <f aca="false">IF($K359="","",$K359-IF($P359="",0,$P359))</f>
        <v/>
      </c>
      <c r="R359" s="9"/>
      <c r="S359" s="12"/>
      <c r="T359" s="9"/>
      <c r="U359" s="13"/>
      <c r="V359" s="9"/>
    </row>
    <row r="360" customFormat="false" ht="15" hidden="false" customHeight="false" outlineLevel="0" collapsed="false">
      <c r="A360" s="9"/>
      <c r="B360" s="9"/>
      <c r="C360" s="9"/>
      <c r="D360" s="14"/>
      <c r="E360" s="9"/>
      <c r="F360" s="9"/>
      <c r="G360" s="9"/>
      <c r="H360" s="14"/>
      <c r="I360" s="14"/>
      <c r="J360" s="12"/>
      <c r="K360" s="13"/>
      <c r="L360" s="13"/>
      <c r="M360" s="14"/>
      <c r="N360" s="9" t="str">
        <f aca="false">IF($D360="","",IFERROR(INDEX(Lists!$B$2:$B$12,MATCH($D360,Lists!$A$2:$A$12,0)),""))</f>
        <v/>
      </c>
      <c r="O360" s="10" t="str">
        <f aca="true">IF($J360="","",MAX(0,(IF($S360&lt;&gt;"",$S360,TODAY())-$J360)/365.25))</f>
        <v/>
      </c>
      <c r="P360" s="11" t="str">
        <f aca="false">IF(OR($K360="",$N360="",$N360=0,$M360="Not depreciated"),"",IF($M360="Reducing balance",$K360-($K360*(1-(1/$N360))^MIN($O360,$N360)),MIN(($K360-IF($L360="",0,$L360))/$N360*$O360,$K360-IF($L360="",0,$L360))))</f>
        <v/>
      </c>
      <c r="Q360" s="11" t="str">
        <f aca="false">IF($K360="","",$K360-IF($P360="",0,$P360))</f>
        <v/>
      </c>
      <c r="R360" s="9"/>
      <c r="S360" s="12"/>
      <c r="T360" s="9"/>
      <c r="U360" s="13"/>
      <c r="V360" s="9"/>
    </row>
    <row r="361" customFormat="false" ht="15" hidden="false" customHeight="false" outlineLevel="0" collapsed="false">
      <c r="A361" s="9"/>
      <c r="B361" s="9"/>
      <c r="C361" s="9"/>
      <c r="D361" s="14"/>
      <c r="E361" s="9"/>
      <c r="F361" s="9"/>
      <c r="G361" s="9"/>
      <c r="H361" s="14"/>
      <c r="I361" s="14"/>
      <c r="J361" s="12"/>
      <c r="K361" s="13"/>
      <c r="L361" s="13"/>
      <c r="M361" s="14"/>
      <c r="N361" s="9" t="str">
        <f aca="false">IF($D361="","",IFERROR(INDEX(Lists!$B$2:$B$12,MATCH($D361,Lists!$A$2:$A$12,0)),""))</f>
        <v/>
      </c>
      <c r="O361" s="10" t="str">
        <f aca="true">IF($J361="","",MAX(0,(IF($S361&lt;&gt;"",$S361,TODAY())-$J361)/365.25))</f>
        <v/>
      </c>
      <c r="P361" s="11" t="str">
        <f aca="false">IF(OR($K361="",$N361="",$N361=0,$M361="Not depreciated"),"",IF($M361="Reducing balance",$K361-($K361*(1-(1/$N361))^MIN($O361,$N361)),MIN(($K361-IF($L361="",0,$L361))/$N361*$O361,$K361-IF($L361="",0,$L361))))</f>
        <v/>
      </c>
      <c r="Q361" s="11" t="str">
        <f aca="false">IF($K361="","",$K361-IF($P361="",0,$P361))</f>
        <v/>
      </c>
      <c r="R361" s="9"/>
      <c r="S361" s="12"/>
      <c r="T361" s="9"/>
      <c r="U361" s="13"/>
      <c r="V361" s="9"/>
    </row>
    <row r="362" customFormat="false" ht="15" hidden="false" customHeight="false" outlineLevel="0" collapsed="false">
      <c r="A362" s="9"/>
      <c r="B362" s="9"/>
      <c r="C362" s="9"/>
      <c r="D362" s="14"/>
      <c r="E362" s="9"/>
      <c r="F362" s="9"/>
      <c r="G362" s="9"/>
      <c r="H362" s="14"/>
      <c r="I362" s="14"/>
      <c r="J362" s="12"/>
      <c r="K362" s="13"/>
      <c r="L362" s="13"/>
      <c r="M362" s="14"/>
      <c r="N362" s="9" t="str">
        <f aca="false">IF($D362="","",IFERROR(INDEX(Lists!$B$2:$B$12,MATCH($D362,Lists!$A$2:$A$12,0)),""))</f>
        <v/>
      </c>
      <c r="O362" s="10" t="str">
        <f aca="true">IF($J362="","",MAX(0,(IF($S362&lt;&gt;"",$S362,TODAY())-$J362)/365.25))</f>
        <v/>
      </c>
      <c r="P362" s="11" t="str">
        <f aca="false">IF(OR($K362="",$N362="",$N362=0,$M362="Not depreciated"),"",IF($M362="Reducing balance",$K362-($K362*(1-(1/$N362))^MIN($O362,$N362)),MIN(($K362-IF($L362="",0,$L362))/$N362*$O362,$K362-IF($L362="",0,$L362))))</f>
        <v/>
      </c>
      <c r="Q362" s="11" t="str">
        <f aca="false">IF($K362="","",$K362-IF($P362="",0,$P362))</f>
        <v/>
      </c>
      <c r="R362" s="9"/>
      <c r="S362" s="12"/>
      <c r="T362" s="9"/>
      <c r="U362" s="13"/>
      <c r="V362" s="9"/>
    </row>
    <row r="363" customFormat="false" ht="15" hidden="false" customHeight="false" outlineLevel="0" collapsed="false">
      <c r="A363" s="9"/>
      <c r="B363" s="9"/>
      <c r="C363" s="9"/>
      <c r="D363" s="14"/>
      <c r="E363" s="9"/>
      <c r="F363" s="9"/>
      <c r="G363" s="9"/>
      <c r="H363" s="14"/>
      <c r="I363" s="14"/>
      <c r="J363" s="12"/>
      <c r="K363" s="13"/>
      <c r="L363" s="13"/>
      <c r="M363" s="14"/>
      <c r="N363" s="9" t="str">
        <f aca="false">IF($D363="","",IFERROR(INDEX(Lists!$B$2:$B$12,MATCH($D363,Lists!$A$2:$A$12,0)),""))</f>
        <v/>
      </c>
      <c r="O363" s="10" t="str">
        <f aca="true">IF($J363="","",MAX(0,(IF($S363&lt;&gt;"",$S363,TODAY())-$J363)/365.25))</f>
        <v/>
      </c>
      <c r="P363" s="11" t="str">
        <f aca="false">IF(OR($K363="",$N363="",$N363=0,$M363="Not depreciated"),"",IF($M363="Reducing balance",$K363-($K363*(1-(1/$N363))^MIN($O363,$N363)),MIN(($K363-IF($L363="",0,$L363))/$N363*$O363,$K363-IF($L363="",0,$L363))))</f>
        <v/>
      </c>
      <c r="Q363" s="11" t="str">
        <f aca="false">IF($K363="","",$K363-IF($P363="",0,$P363))</f>
        <v/>
      </c>
      <c r="R363" s="9"/>
      <c r="S363" s="12"/>
      <c r="T363" s="9"/>
      <c r="U363" s="13"/>
      <c r="V363" s="9"/>
    </row>
    <row r="364" customFormat="false" ht="15" hidden="false" customHeight="false" outlineLevel="0" collapsed="false">
      <c r="A364" s="9"/>
      <c r="B364" s="9"/>
      <c r="C364" s="9"/>
      <c r="D364" s="14"/>
      <c r="E364" s="9"/>
      <c r="F364" s="9"/>
      <c r="G364" s="9"/>
      <c r="H364" s="14"/>
      <c r="I364" s="14"/>
      <c r="J364" s="12"/>
      <c r="K364" s="13"/>
      <c r="L364" s="13"/>
      <c r="M364" s="14"/>
      <c r="N364" s="9" t="str">
        <f aca="false">IF($D364="","",IFERROR(INDEX(Lists!$B$2:$B$12,MATCH($D364,Lists!$A$2:$A$12,0)),""))</f>
        <v/>
      </c>
      <c r="O364" s="10" t="str">
        <f aca="true">IF($J364="","",MAX(0,(IF($S364&lt;&gt;"",$S364,TODAY())-$J364)/365.25))</f>
        <v/>
      </c>
      <c r="P364" s="11" t="str">
        <f aca="false">IF(OR($K364="",$N364="",$N364=0,$M364="Not depreciated"),"",IF($M364="Reducing balance",$K364-($K364*(1-(1/$N364))^MIN($O364,$N364)),MIN(($K364-IF($L364="",0,$L364))/$N364*$O364,$K364-IF($L364="",0,$L364))))</f>
        <v/>
      </c>
      <c r="Q364" s="11" t="str">
        <f aca="false">IF($K364="","",$K364-IF($P364="",0,$P364))</f>
        <v/>
      </c>
      <c r="R364" s="9"/>
      <c r="S364" s="12"/>
      <c r="T364" s="9"/>
      <c r="U364" s="13"/>
      <c r="V364" s="9"/>
    </row>
    <row r="365" customFormat="false" ht="15" hidden="false" customHeight="false" outlineLevel="0" collapsed="false">
      <c r="A365" s="9"/>
      <c r="B365" s="9"/>
      <c r="C365" s="9"/>
      <c r="D365" s="14"/>
      <c r="E365" s="9"/>
      <c r="F365" s="9"/>
      <c r="G365" s="9"/>
      <c r="H365" s="14"/>
      <c r="I365" s="14"/>
      <c r="J365" s="12"/>
      <c r="K365" s="13"/>
      <c r="L365" s="13"/>
      <c r="M365" s="14"/>
      <c r="N365" s="9" t="str">
        <f aca="false">IF($D365="","",IFERROR(INDEX(Lists!$B$2:$B$12,MATCH($D365,Lists!$A$2:$A$12,0)),""))</f>
        <v/>
      </c>
      <c r="O365" s="10" t="str">
        <f aca="true">IF($J365="","",MAX(0,(IF($S365&lt;&gt;"",$S365,TODAY())-$J365)/365.25))</f>
        <v/>
      </c>
      <c r="P365" s="11" t="str">
        <f aca="false">IF(OR($K365="",$N365="",$N365=0,$M365="Not depreciated"),"",IF($M365="Reducing balance",$K365-($K365*(1-(1/$N365))^MIN($O365,$N365)),MIN(($K365-IF($L365="",0,$L365))/$N365*$O365,$K365-IF($L365="",0,$L365))))</f>
        <v/>
      </c>
      <c r="Q365" s="11" t="str">
        <f aca="false">IF($K365="","",$K365-IF($P365="",0,$P365))</f>
        <v/>
      </c>
      <c r="R365" s="9"/>
      <c r="S365" s="12"/>
      <c r="T365" s="9"/>
      <c r="U365" s="13"/>
      <c r="V365" s="9"/>
    </row>
    <row r="366" customFormat="false" ht="15" hidden="false" customHeight="false" outlineLevel="0" collapsed="false">
      <c r="A366" s="9"/>
      <c r="B366" s="9"/>
      <c r="C366" s="9"/>
      <c r="D366" s="14"/>
      <c r="E366" s="9"/>
      <c r="F366" s="9"/>
      <c r="G366" s="9"/>
      <c r="H366" s="14"/>
      <c r="I366" s="14"/>
      <c r="J366" s="12"/>
      <c r="K366" s="13"/>
      <c r="L366" s="13"/>
      <c r="M366" s="14"/>
      <c r="N366" s="9" t="str">
        <f aca="false">IF($D366="","",IFERROR(INDEX(Lists!$B$2:$B$12,MATCH($D366,Lists!$A$2:$A$12,0)),""))</f>
        <v/>
      </c>
      <c r="O366" s="10" t="str">
        <f aca="true">IF($J366="","",MAX(0,(IF($S366&lt;&gt;"",$S366,TODAY())-$J366)/365.25))</f>
        <v/>
      </c>
      <c r="P366" s="11" t="str">
        <f aca="false">IF(OR($K366="",$N366="",$N366=0,$M366="Not depreciated"),"",IF($M366="Reducing balance",$K366-($K366*(1-(1/$N366))^MIN($O366,$N366)),MIN(($K366-IF($L366="",0,$L366))/$N366*$O366,$K366-IF($L366="",0,$L366))))</f>
        <v/>
      </c>
      <c r="Q366" s="11" t="str">
        <f aca="false">IF($K366="","",$K366-IF($P366="",0,$P366))</f>
        <v/>
      </c>
      <c r="R366" s="9"/>
      <c r="S366" s="12"/>
      <c r="T366" s="9"/>
      <c r="U366" s="13"/>
      <c r="V366" s="9"/>
    </row>
    <row r="367" customFormat="false" ht="15" hidden="false" customHeight="false" outlineLevel="0" collapsed="false">
      <c r="A367" s="9"/>
      <c r="B367" s="9"/>
      <c r="C367" s="9"/>
      <c r="D367" s="14"/>
      <c r="E367" s="9"/>
      <c r="F367" s="9"/>
      <c r="G367" s="9"/>
      <c r="H367" s="14"/>
      <c r="I367" s="14"/>
      <c r="J367" s="12"/>
      <c r="K367" s="13"/>
      <c r="L367" s="13"/>
      <c r="M367" s="14"/>
      <c r="N367" s="9" t="str">
        <f aca="false">IF($D367="","",IFERROR(INDEX(Lists!$B$2:$B$12,MATCH($D367,Lists!$A$2:$A$12,0)),""))</f>
        <v/>
      </c>
      <c r="O367" s="10" t="str">
        <f aca="true">IF($J367="","",MAX(0,(IF($S367&lt;&gt;"",$S367,TODAY())-$J367)/365.25))</f>
        <v/>
      </c>
      <c r="P367" s="11" t="str">
        <f aca="false">IF(OR($K367="",$N367="",$N367=0,$M367="Not depreciated"),"",IF($M367="Reducing balance",$K367-($K367*(1-(1/$N367))^MIN($O367,$N367)),MIN(($K367-IF($L367="",0,$L367))/$N367*$O367,$K367-IF($L367="",0,$L367))))</f>
        <v/>
      </c>
      <c r="Q367" s="11" t="str">
        <f aca="false">IF($K367="","",$K367-IF($P367="",0,$P367))</f>
        <v/>
      </c>
      <c r="R367" s="9"/>
      <c r="S367" s="12"/>
      <c r="T367" s="9"/>
      <c r="U367" s="13"/>
      <c r="V367" s="9"/>
    </row>
    <row r="368" customFormat="false" ht="15" hidden="false" customHeight="false" outlineLevel="0" collapsed="false">
      <c r="A368" s="9"/>
      <c r="B368" s="9"/>
      <c r="C368" s="9"/>
      <c r="D368" s="14"/>
      <c r="E368" s="9"/>
      <c r="F368" s="9"/>
      <c r="G368" s="9"/>
      <c r="H368" s="14"/>
      <c r="I368" s="14"/>
      <c r="J368" s="12"/>
      <c r="K368" s="13"/>
      <c r="L368" s="13"/>
      <c r="M368" s="14"/>
      <c r="N368" s="9" t="str">
        <f aca="false">IF($D368="","",IFERROR(INDEX(Lists!$B$2:$B$12,MATCH($D368,Lists!$A$2:$A$12,0)),""))</f>
        <v/>
      </c>
      <c r="O368" s="10" t="str">
        <f aca="true">IF($J368="","",MAX(0,(IF($S368&lt;&gt;"",$S368,TODAY())-$J368)/365.25))</f>
        <v/>
      </c>
      <c r="P368" s="11" t="str">
        <f aca="false">IF(OR($K368="",$N368="",$N368=0,$M368="Not depreciated"),"",IF($M368="Reducing balance",$K368-($K368*(1-(1/$N368))^MIN($O368,$N368)),MIN(($K368-IF($L368="",0,$L368))/$N368*$O368,$K368-IF($L368="",0,$L368))))</f>
        <v/>
      </c>
      <c r="Q368" s="11" t="str">
        <f aca="false">IF($K368="","",$K368-IF($P368="",0,$P368))</f>
        <v/>
      </c>
      <c r="R368" s="9"/>
      <c r="S368" s="12"/>
      <c r="T368" s="9"/>
      <c r="U368" s="13"/>
      <c r="V368" s="9"/>
    </row>
    <row r="369" customFormat="false" ht="15" hidden="false" customHeight="false" outlineLevel="0" collapsed="false">
      <c r="A369" s="9"/>
      <c r="B369" s="9"/>
      <c r="C369" s="9"/>
      <c r="D369" s="14"/>
      <c r="E369" s="9"/>
      <c r="F369" s="9"/>
      <c r="G369" s="9"/>
      <c r="H369" s="14"/>
      <c r="I369" s="14"/>
      <c r="J369" s="12"/>
      <c r="K369" s="13"/>
      <c r="L369" s="13"/>
      <c r="M369" s="14"/>
      <c r="N369" s="9" t="str">
        <f aca="false">IF($D369="","",IFERROR(INDEX(Lists!$B$2:$B$12,MATCH($D369,Lists!$A$2:$A$12,0)),""))</f>
        <v/>
      </c>
      <c r="O369" s="10" t="str">
        <f aca="true">IF($J369="","",MAX(0,(IF($S369&lt;&gt;"",$S369,TODAY())-$J369)/365.25))</f>
        <v/>
      </c>
      <c r="P369" s="11" t="str">
        <f aca="false">IF(OR($K369="",$N369="",$N369=0,$M369="Not depreciated"),"",IF($M369="Reducing balance",$K369-($K369*(1-(1/$N369))^MIN($O369,$N369)),MIN(($K369-IF($L369="",0,$L369))/$N369*$O369,$K369-IF($L369="",0,$L369))))</f>
        <v/>
      </c>
      <c r="Q369" s="11" t="str">
        <f aca="false">IF($K369="","",$K369-IF($P369="",0,$P369))</f>
        <v/>
      </c>
      <c r="R369" s="9"/>
      <c r="S369" s="12"/>
      <c r="T369" s="9"/>
      <c r="U369" s="13"/>
      <c r="V369" s="9"/>
    </row>
    <row r="370" customFormat="false" ht="15" hidden="false" customHeight="false" outlineLevel="0" collapsed="false">
      <c r="A370" s="9"/>
      <c r="B370" s="9"/>
      <c r="C370" s="9"/>
      <c r="D370" s="14"/>
      <c r="E370" s="9"/>
      <c r="F370" s="9"/>
      <c r="G370" s="9"/>
      <c r="H370" s="14"/>
      <c r="I370" s="14"/>
      <c r="J370" s="12"/>
      <c r="K370" s="13"/>
      <c r="L370" s="13"/>
      <c r="M370" s="14"/>
      <c r="N370" s="9" t="str">
        <f aca="false">IF($D370="","",IFERROR(INDEX(Lists!$B$2:$B$12,MATCH($D370,Lists!$A$2:$A$12,0)),""))</f>
        <v/>
      </c>
      <c r="O370" s="10" t="str">
        <f aca="true">IF($J370="","",MAX(0,(IF($S370&lt;&gt;"",$S370,TODAY())-$J370)/365.25))</f>
        <v/>
      </c>
      <c r="P370" s="11" t="str">
        <f aca="false">IF(OR($K370="",$N370="",$N370=0,$M370="Not depreciated"),"",IF($M370="Reducing balance",$K370-($K370*(1-(1/$N370))^MIN($O370,$N370)),MIN(($K370-IF($L370="",0,$L370))/$N370*$O370,$K370-IF($L370="",0,$L370))))</f>
        <v/>
      </c>
      <c r="Q370" s="11" t="str">
        <f aca="false">IF($K370="","",$K370-IF($P370="",0,$P370))</f>
        <v/>
      </c>
      <c r="R370" s="9"/>
      <c r="S370" s="12"/>
      <c r="T370" s="9"/>
      <c r="U370" s="13"/>
      <c r="V370" s="9"/>
    </row>
    <row r="371" customFormat="false" ht="15" hidden="false" customHeight="false" outlineLevel="0" collapsed="false">
      <c r="A371" s="9"/>
      <c r="B371" s="9"/>
      <c r="C371" s="9"/>
      <c r="D371" s="14"/>
      <c r="E371" s="9"/>
      <c r="F371" s="9"/>
      <c r="G371" s="9"/>
      <c r="H371" s="14"/>
      <c r="I371" s="14"/>
      <c r="J371" s="12"/>
      <c r="K371" s="13"/>
      <c r="L371" s="13"/>
      <c r="M371" s="14"/>
      <c r="N371" s="9" t="str">
        <f aca="false">IF($D371="","",IFERROR(INDEX(Lists!$B$2:$B$12,MATCH($D371,Lists!$A$2:$A$12,0)),""))</f>
        <v/>
      </c>
      <c r="O371" s="10" t="str">
        <f aca="true">IF($J371="","",MAX(0,(IF($S371&lt;&gt;"",$S371,TODAY())-$J371)/365.25))</f>
        <v/>
      </c>
      <c r="P371" s="11" t="str">
        <f aca="false">IF(OR($K371="",$N371="",$N371=0,$M371="Not depreciated"),"",IF($M371="Reducing balance",$K371-($K371*(1-(1/$N371))^MIN($O371,$N371)),MIN(($K371-IF($L371="",0,$L371))/$N371*$O371,$K371-IF($L371="",0,$L371))))</f>
        <v/>
      </c>
      <c r="Q371" s="11" t="str">
        <f aca="false">IF($K371="","",$K371-IF($P371="",0,$P371))</f>
        <v/>
      </c>
      <c r="R371" s="9"/>
      <c r="S371" s="12"/>
      <c r="T371" s="9"/>
      <c r="U371" s="13"/>
      <c r="V371" s="9"/>
    </row>
    <row r="372" customFormat="false" ht="15" hidden="false" customHeight="false" outlineLevel="0" collapsed="false">
      <c r="A372" s="9"/>
      <c r="B372" s="9"/>
      <c r="C372" s="9"/>
      <c r="D372" s="14"/>
      <c r="E372" s="9"/>
      <c r="F372" s="9"/>
      <c r="G372" s="9"/>
      <c r="H372" s="14"/>
      <c r="I372" s="14"/>
      <c r="J372" s="12"/>
      <c r="K372" s="13"/>
      <c r="L372" s="13"/>
      <c r="M372" s="14"/>
      <c r="N372" s="9" t="str">
        <f aca="false">IF($D372="","",IFERROR(INDEX(Lists!$B$2:$B$12,MATCH($D372,Lists!$A$2:$A$12,0)),""))</f>
        <v/>
      </c>
      <c r="O372" s="10" t="str">
        <f aca="true">IF($J372="","",MAX(0,(IF($S372&lt;&gt;"",$S372,TODAY())-$J372)/365.25))</f>
        <v/>
      </c>
      <c r="P372" s="11" t="str">
        <f aca="false">IF(OR($K372="",$N372="",$N372=0,$M372="Not depreciated"),"",IF($M372="Reducing balance",$K372-($K372*(1-(1/$N372))^MIN($O372,$N372)),MIN(($K372-IF($L372="",0,$L372))/$N372*$O372,$K372-IF($L372="",0,$L372))))</f>
        <v/>
      </c>
      <c r="Q372" s="11" t="str">
        <f aca="false">IF($K372="","",$K372-IF($P372="",0,$P372))</f>
        <v/>
      </c>
      <c r="R372" s="9"/>
      <c r="S372" s="12"/>
      <c r="T372" s="9"/>
      <c r="U372" s="13"/>
      <c r="V372" s="9"/>
    </row>
    <row r="373" customFormat="false" ht="15" hidden="false" customHeight="false" outlineLevel="0" collapsed="false">
      <c r="A373" s="9"/>
      <c r="B373" s="9"/>
      <c r="C373" s="9"/>
      <c r="D373" s="14"/>
      <c r="E373" s="9"/>
      <c r="F373" s="9"/>
      <c r="G373" s="9"/>
      <c r="H373" s="14"/>
      <c r="I373" s="14"/>
      <c r="J373" s="12"/>
      <c r="K373" s="13"/>
      <c r="L373" s="13"/>
      <c r="M373" s="14"/>
      <c r="N373" s="9" t="str">
        <f aca="false">IF($D373="","",IFERROR(INDEX(Lists!$B$2:$B$12,MATCH($D373,Lists!$A$2:$A$12,0)),""))</f>
        <v/>
      </c>
      <c r="O373" s="10" t="str">
        <f aca="true">IF($J373="","",MAX(0,(IF($S373&lt;&gt;"",$S373,TODAY())-$J373)/365.25))</f>
        <v/>
      </c>
      <c r="P373" s="11" t="str">
        <f aca="false">IF(OR($K373="",$N373="",$N373=0,$M373="Not depreciated"),"",IF($M373="Reducing balance",$K373-($K373*(1-(1/$N373))^MIN($O373,$N373)),MIN(($K373-IF($L373="",0,$L373))/$N373*$O373,$K373-IF($L373="",0,$L373))))</f>
        <v/>
      </c>
      <c r="Q373" s="11" t="str">
        <f aca="false">IF($K373="","",$K373-IF($P373="",0,$P373))</f>
        <v/>
      </c>
      <c r="R373" s="9"/>
      <c r="S373" s="12"/>
      <c r="T373" s="9"/>
      <c r="U373" s="13"/>
      <c r="V373" s="9"/>
    </row>
    <row r="374" customFormat="false" ht="15" hidden="false" customHeight="false" outlineLevel="0" collapsed="false">
      <c r="A374" s="9"/>
      <c r="B374" s="9"/>
      <c r="C374" s="9"/>
      <c r="D374" s="14"/>
      <c r="E374" s="9"/>
      <c r="F374" s="9"/>
      <c r="G374" s="9"/>
      <c r="H374" s="14"/>
      <c r="I374" s="14"/>
      <c r="J374" s="12"/>
      <c r="K374" s="13"/>
      <c r="L374" s="13"/>
      <c r="M374" s="14"/>
      <c r="N374" s="9" t="str">
        <f aca="false">IF($D374="","",IFERROR(INDEX(Lists!$B$2:$B$12,MATCH($D374,Lists!$A$2:$A$12,0)),""))</f>
        <v/>
      </c>
      <c r="O374" s="10" t="str">
        <f aca="true">IF($J374="","",MAX(0,(IF($S374&lt;&gt;"",$S374,TODAY())-$J374)/365.25))</f>
        <v/>
      </c>
      <c r="P374" s="11" t="str">
        <f aca="false">IF(OR($K374="",$N374="",$N374=0,$M374="Not depreciated"),"",IF($M374="Reducing balance",$K374-($K374*(1-(1/$N374))^MIN($O374,$N374)),MIN(($K374-IF($L374="",0,$L374))/$N374*$O374,$K374-IF($L374="",0,$L374))))</f>
        <v/>
      </c>
      <c r="Q374" s="11" t="str">
        <f aca="false">IF($K374="","",$K374-IF($P374="",0,$P374))</f>
        <v/>
      </c>
      <c r="R374" s="9"/>
      <c r="S374" s="12"/>
      <c r="T374" s="9"/>
      <c r="U374" s="13"/>
      <c r="V374" s="9"/>
    </row>
    <row r="375" customFormat="false" ht="15" hidden="false" customHeight="false" outlineLevel="0" collapsed="false">
      <c r="A375" s="9"/>
      <c r="B375" s="9"/>
      <c r="C375" s="9"/>
      <c r="D375" s="14"/>
      <c r="E375" s="9"/>
      <c r="F375" s="9"/>
      <c r="G375" s="9"/>
      <c r="H375" s="14"/>
      <c r="I375" s="14"/>
      <c r="J375" s="12"/>
      <c r="K375" s="13"/>
      <c r="L375" s="13"/>
      <c r="M375" s="14"/>
      <c r="N375" s="9" t="str">
        <f aca="false">IF($D375="","",IFERROR(INDEX(Lists!$B$2:$B$12,MATCH($D375,Lists!$A$2:$A$12,0)),""))</f>
        <v/>
      </c>
      <c r="O375" s="10" t="str">
        <f aca="true">IF($J375="","",MAX(0,(IF($S375&lt;&gt;"",$S375,TODAY())-$J375)/365.25))</f>
        <v/>
      </c>
      <c r="P375" s="11" t="str">
        <f aca="false">IF(OR($K375="",$N375="",$N375=0,$M375="Not depreciated"),"",IF($M375="Reducing balance",$K375-($K375*(1-(1/$N375))^MIN($O375,$N375)),MIN(($K375-IF($L375="",0,$L375))/$N375*$O375,$K375-IF($L375="",0,$L375))))</f>
        <v/>
      </c>
      <c r="Q375" s="11" t="str">
        <f aca="false">IF($K375="","",$K375-IF($P375="",0,$P375))</f>
        <v/>
      </c>
      <c r="R375" s="9"/>
      <c r="S375" s="12"/>
      <c r="T375" s="9"/>
      <c r="U375" s="13"/>
      <c r="V375" s="9"/>
    </row>
    <row r="376" customFormat="false" ht="15" hidden="false" customHeight="false" outlineLevel="0" collapsed="false">
      <c r="A376" s="9"/>
      <c r="B376" s="9"/>
      <c r="C376" s="9"/>
      <c r="D376" s="14"/>
      <c r="E376" s="9"/>
      <c r="F376" s="9"/>
      <c r="G376" s="9"/>
      <c r="H376" s="14"/>
      <c r="I376" s="14"/>
      <c r="J376" s="12"/>
      <c r="K376" s="13"/>
      <c r="L376" s="13"/>
      <c r="M376" s="14"/>
      <c r="N376" s="9" t="str">
        <f aca="false">IF($D376="","",IFERROR(INDEX(Lists!$B$2:$B$12,MATCH($D376,Lists!$A$2:$A$12,0)),""))</f>
        <v/>
      </c>
      <c r="O376" s="10" t="str">
        <f aca="true">IF($J376="","",MAX(0,(IF($S376&lt;&gt;"",$S376,TODAY())-$J376)/365.25))</f>
        <v/>
      </c>
      <c r="P376" s="11" t="str">
        <f aca="false">IF(OR($K376="",$N376="",$N376=0,$M376="Not depreciated"),"",IF($M376="Reducing balance",$K376-($K376*(1-(1/$N376))^MIN($O376,$N376)),MIN(($K376-IF($L376="",0,$L376))/$N376*$O376,$K376-IF($L376="",0,$L376))))</f>
        <v/>
      </c>
      <c r="Q376" s="11" t="str">
        <f aca="false">IF($K376="","",$K376-IF($P376="",0,$P376))</f>
        <v/>
      </c>
      <c r="R376" s="9"/>
      <c r="S376" s="12"/>
      <c r="T376" s="9"/>
      <c r="U376" s="13"/>
      <c r="V376" s="9"/>
    </row>
    <row r="377" customFormat="false" ht="15" hidden="false" customHeight="false" outlineLevel="0" collapsed="false">
      <c r="A377" s="9"/>
      <c r="B377" s="9"/>
      <c r="C377" s="9"/>
      <c r="D377" s="14"/>
      <c r="E377" s="9"/>
      <c r="F377" s="9"/>
      <c r="G377" s="9"/>
      <c r="H377" s="14"/>
      <c r="I377" s="14"/>
      <c r="J377" s="12"/>
      <c r="K377" s="13"/>
      <c r="L377" s="13"/>
      <c r="M377" s="14"/>
      <c r="N377" s="9" t="str">
        <f aca="false">IF($D377="","",IFERROR(INDEX(Lists!$B$2:$B$12,MATCH($D377,Lists!$A$2:$A$12,0)),""))</f>
        <v/>
      </c>
      <c r="O377" s="10" t="str">
        <f aca="true">IF($J377="","",MAX(0,(IF($S377&lt;&gt;"",$S377,TODAY())-$J377)/365.25))</f>
        <v/>
      </c>
      <c r="P377" s="11" t="str">
        <f aca="false">IF(OR($K377="",$N377="",$N377=0,$M377="Not depreciated"),"",IF($M377="Reducing balance",$K377-($K377*(1-(1/$N377))^MIN($O377,$N377)),MIN(($K377-IF($L377="",0,$L377))/$N377*$O377,$K377-IF($L377="",0,$L377))))</f>
        <v/>
      </c>
      <c r="Q377" s="11" t="str">
        <f aca="false">IF($K377="","",$K377-IF($P377="",0,$P377))</f>
        <v/>
      </c>
      <c r="R377" s="9"/>
      <c r="S377" s="12"/>
      <c r="T377" s="9"/>
      <c r="U377" s="13"/>
      <c r="V377" s="9"/>
    </row>
    <row r="378" customFormat="false" ht="15" hidden="false" customHeight="false" outlineLevel="0" collapsed="false">
      <c r="A378" s="9"/>
      <c r="B378" s="9"/>
      <c r="C378" s="9"/>
      <c r="D378" s="14"/>
      <c r="E378" s="9"/>
      <c r="F378" s="9"/>
      <c r="G378" s="9"/>
      <c r="H378" s="14"/>
      <c r="I378" s="14"/>
      <c r="J378" s="12"/>
      <c r="K378" s="13"/>
      <c r="L378" s="13"/>
      <c r="M378" s="14"/>
      <c r="N378" s="9" t="str">
        <f aca="false">IF($D378="","",IFERROR(INDEX(Lists!$B$2:$B$12,MATCH($D378,Lists!$A$2:$A$12,0)),""))</f>
        <v/>
      </c>
      <c r="O378" s="10" t="str">
        <f aca="true">IF($J378="","",MAX(0,(IF($S378&lt;&gt;"",$S378,TODAY())-$J378)/365.25))</f>
        <v/>
      </c>
      <c r="P378" s="11" t="str">
        <f aca="false">IF(OR($K378="",$N378="",$N378=0,$M378="Not depreciated"),"",IF($M378="Reducing balance",$K378-($K378*(1-(1/$N378))^MIN($O378,$N378)),MIN(($K378-IF($L378="",0,$L378))/$N378*$O378,$K378-IF($L378="",0,$L378))))</f>
        <v/>
      </c>
      <c r="Q378" s="11" t="str">
        <f aca="false">IF($K378="","",$K378-IF($P378="",0,$P378))</f>
        <v/>
      </c>
      <c r="R378" s="9"/>
      <c r="S378" s="12"/>
      <c r="T378" s="9"/>
      <c r="U378" s="13"/>
      <c r="V378" s="9"/>
    </row>
    <row r="379" customFormat="false" ht="15" hidden="false" customHeight="false" outlineLevel="0" collapsed="false">
      <c r="A379" s="9"/>
      <c r="B379" s="9"/>
      <c r="C379" s="9"/>
      <c r="D379" s="14"/>
      <c r="E379" s="9"/>
      <c r="F379" s="9"/>
      <c r="G379" s="9"/>
      <c r="H379" s="14"/>
      <c r="I379" s="14"/>
      <c r="J379" s="12"/>
      <c r="K379" s="13"/>
      <c r="L379" s="13"/>
      <c r="M379" s="14"/>
      <c r="N379" s="9" t="str">
        <f aca="false">IF($D379="","",IFERROR(INDEX(Lists!$B$2:$B$12,MATCH($D379,Lists!$A$2:$A$12,0)),""))</f>
        <v/>
      </c>
      <c r="O379" s="10" t="str">
        <f aca="true">IF($J379="","",MAX(0,(IF($S379&lt;&gt;"",$S379,TODAY())-$J379)/365.25))</f>
        <v/>
      </c>
      <c r="P379" s="11" t="str">
        <f aca="false">IF(OR($K379="",$N379="",$N379=0,$M379="Not depreciated"),"",IF($M379="Reducing balance",$K379-($K379*(1-(1/$N379))^MIN($O379,$N379)),MIN(($K379-IF($L379="",0,$L379))/$N379*$O379,$K379-IF($L379="",0,$L379))))</f>
        <v/>
      </c>
      <c r="Q379" s="11" t="str">
        <f aca="false">IF($K379="","",$K379-IF($P379="",0,$P379))</f>
        <v/>
      </c>
      <c r="R379" s="9"/>
      <c r="S379" s="12"/>
      <c r="T379" s="9"/>
      <c r="U379" s="13"/>
      <c r="V379" s="9"/>
    </row>
    <row r="380" customFormat="false" ht="15" hidden="false" customHeight="false" outlineLevel="0" collapsed="false">
      <c r="A380" s="9"/>
      <c r="B380" s="9"/>
      <c r="C380" s="9"/>
      <c r="D380" s="14"/>
      <c r="E380" s="9"/>
      <c r="F380" s="9"/>
      <c r="G380" s="9"/>
      <c r="H380" s="14"/>
      <c r="I380" s="14"/>
      <c r="J380" s="12"/>
      <c r="K380" s="13"/>
      <c r="L380" s="13"/>
      <c r="M380" s="14"/>
      <c r="N380" s="9" t="str">
        <f aca="false">IF($D380="","",IFERROR(INDEX(Lists!$B$2:$B$12,MATCH($D380,Lists!$A$2:$A$12,0)),""))</f>
        <v/>
      </c>
      <c r="O380" s="10" t="str">
        <f aca="true">IF($J380="","",MAX(0,(IF($S380&lt;&gt;"",$S380,TODAY())-$J380)/365.25))</f>
        <v/>
      </c>
      <c r="P380" s="11" t="str">
        <f aca="false">IF(OR($K380="",$N380="",$N380=0,$M380="Not depreciated"),"",IF($M380="Reducing balance",$K380-($K380*(1-(1/$N380))^MIN($O380,$N380)),MIN(($K380-IF($L380="",0,$L380))/$N380*$O380,$K380-IF($L380="",0,$L380))))</f>
        <v/>
      </c>
      <c r="Q380" s="11" t="str">
        <f aca="false">IF($K380="","",$K380-IF($P380="",0,$P380))</f>
        <v/>
      </c>
      <c r="R380" s="9"/>
      <c r="S380" s="12"/>
      <c r="T380" s="9"/>
      <c r="U380" s="13"/>
      <c r="V380" s="9"/>
    </row>
    <row r="381" customFormat="false" ht="15" hidden="false" customHeight="false" outlineLevel="0" collapsed="false">
      <c r="A381" s="9"/>
      <c r="B381" s="9"/>
      <c r="C381" s="9"/>
      <c r="D381" s="14"/>
      <c r="E381" s="9"/>
      <c r="F381" s="9"/>
      <c r="G381" s="9"/>
      <c r="H381" s="14"/>
      <c r="I381" s="14"/>
      <c r="J381" s="12"/>
      <c r="K381" s="13"/>
      <c r="L381" s="13"/>
      <c r="M381" s="14"/>
      <c r="N381" s="9" t="str">
        <f aca="false">IF($D381="","",IFERROR(INDEX(Lists!$B$2:$B$12,MATCH($D381,Lists!$A$2:$A$12,0)),""))</f>
        <v/>
      </c>
      <c r="O381" s="10" t="str">
        <f aca="true">IF($J381="","",MAX(0,(IF($S381&lt;&gt;"",$S381,TODAY())-$J381)/365.25))</f>
        <v/>
      </c>
      <c r="P381" s="11" t="str">
        <f aca="false">IF(OR($K381="",$N381="",$N381=0,$M381="Not depreciated"),"",IF($M381="Reducing balance",$K381-($K381*(1-(1/$N381))^MIN($O381,$N381)),MIN(($K381-IF($L381="",0,$L381))/$N381*$O381,$K381-IF($L381="",0,$L381))))</f>
        <v/>
      </c>
      <c r="Q381" s="11" t="str">
        <f aca="false">IF($K381="","",$K381-IF($P381="",0,$P381))</f>
        <v/>
      </c>
      <c r="R381" s="9"/>
      <c r="S381" s="12"/>
      <c r="T381" s="9"/>
      <c r="U381" s="13"/>
      <c r="V381" s="9"/>
    </row>
    <row r="382" customFormat="false" ht="15" hidden="false" customHeight="false" outlineLevel="0" collapsed="false">
      <c r="A382" s="9"/>
      <c r="B382" s="9"/>
      <c r="C382" s="9"/>
      <c r="D382" s="14"/>
      <c r="E382" s="9"/>
      <c r="F382" s="9"/>
      <c r="G382" s="9"/>
      <c r="H382" s="14"/>
      <c r="I382" s="14"/>
      <c r="J382" s="12"/>
      <c r="K382" s="13"/>
      <c r="L382" s="13"/>
      <c r="M382" s="14"/>
      <c r="N382" s="9" t="str">
        <f aca="false">IF($D382="","",IFERROR(INDEX(Lists!$B$2:$B$12,MATCH($D382,Lists!$A$2:$A$12,0)),""))</f>
        <v/>
      </c>
      <c r="O382" s="10" t="str">
        <f aca="true">IF($J382="","",MAX(0,(IF($S382&lt;&gt;"",$S382,TODAY())-$J382)/365.25))</f>
        <v/>
      </c>
      <c r="P382" s="11" t="str">
        <f aca="false">IF(OR($K382="",$N382="",$N382=0,$M382="Not depreciated"),"",IF($M382="Reducing balance",$K382-($K382*(1-(1/$N382))^MIN($O382,$N382)),MIN(($K382-IF($L382="",0,$L382))/$N382*$O382,$K382-IF($L382="",0,$L382))))</f>
        <v/>
      </c>
      <c r="Q382" s="11" t="str">
        <f aca="false">IF($K382="","",$K382-IF($P382="",0,$P382))</f>
        <v/>
      </c>
      <c r="R382" s="9"/>
      <c r="S382" s="12"/>
      <c r="T382" s="9"/>
      <c r="U382" s="13"/>
      <c r="V382" s="9"/>
    </row>
    <row r="383" customFormat="false" ht="15" hidden="false" customHeight="false" outlineLevel="0" collapsed="false">
      <c r="A383" s="9"/>
      <c r="B383" s="9"/>
      <c r="C383" s="9"/>
      <c r="D383" s="14"/>
      <c r="E383" s="9"/>
      <c r="F383" s="9"/>
      <c r="G383" s="9"/>
      <c r="H383" s="14"/>
      <c r="I383" s="14"/>
      <c r="J383" s="12"/>
      <c r="K383" s="13"/>
      <c r="L383" s="13"/>
      <c r="M383" s="14"/>
      <c r="N383" s="9" t="str">
        <f aca="false">IF($D383="","",IFERROR(INDEX(Lists!$B$2:$B$12,MATCH($D383,Lists!$A$2:$A$12,0)),""))</f>
        <v/>
      </c>
      <c r="O383" s="10" t="str">
        <f aca="true">IF($J383="","",MAX(0,(IF($S383&lt;&gt;"",$S383,TODAY())-$J383)/365.25))</f>
        <v/>
      </c>
      <c r="P383" s="11" t="str">
        <f aca="false">IF(OR($K383="",$N383="",$N383=0,$M383="Not depreciated"),"",IF($M383="Reducing balance",$K383-($K383*(1-(1/$N383))^MIN($O383,$N383)),MIN(($K383-IF($L383="",0,$L383))/$N383*$O383,$K383-IF($L383="",0,$L383))))</f>
        <v/>
      </c>
      <c r="Q383" s="11" t="str">
        <f aca="false">IF($K383="","",$K383-IF($P383="",0,$P383))</f>
        <v/>
      </c>
      <c r="R383" s="9"/>
      <c r="S383" s="12"/>
      <c r="T383" s="9"/>
      <c r="U383" s="13"/>
      <c r="V383" s="9"/>
    </row>
    <row r="384" customFormat="false" ht="15" hidden="false" customHeight="false" outlineLevel="0" collapsed="false">
      <c r="A384" s="9"/>
      <c r="B384" s="9"/>
      <c r="C384" s="9"/>
      <c r="D384" s="14"/>
      <c r="E384" s="9"/>
      <c r="F384" s="9"/>
      <c r="G384" s="9"/>
      <c r="H384" s="14"/>
      <c r="I384" s="14"/>
      <c r="J384" s="12"/>
      <c r="K384" s="13"/>
      <c r="L384" s="13"/>
      <c r="M384" s="14"/>
      <c r="N384" s="9" t="str">
        <f aca="false">IF($D384="","",IFERROR(INDEX(Lists!$B$2:$B$12,MATCH($D384,Lists!$A$2:$A$12,0)),""))</f>
        <v/>
      </c>
      <c r="O384" s="10" t="str">
        <f aca="true">IF($J384="","",MAX(0,(IF($S384&lt;&gt;"",$S384,TODAY())-$J384)/365.25))</f>
        <v/>
      </c>
      <c r="P384" s="11" t="str">
        <f aca="false">IF(OR($K384="",$N384="",$N384=0,$M384="Not depreciated"),"",IF($M384="Reducing balance",$K384-($K384*(1-(1/$N384))^MIN($O384,$N384)),MIN(($K384-IF($L384="",0,$L384))/$N384*$O384,$K384-IF($L384="",0,$L384))))</f>
        <v/>
      </c>
      <c r="Q384" s="11" t="str">
        <f aca="false">IF($K384="","",$K384-IF($P384="",0,$P384))</f>
        <v/>
      </c>
      <c r="R384" s="9"/>
      <c r="S384" s="12"/>
      <c r="T384" s="9"/>
      <c r="U384" s="13"/>
      <c r="V384" s="9"/>
    </row>
    <row r="385" customFormat="false" ht="15" hidden="false" customHeight="false" outlineLevel="0" collapsed="false">
      <c r="A385" s="9"/>
      <c r="B385" s="9"/>
      <c r="C385" s="9"/>
      <c r="D385" s="14"/>
      <c r="E385" s="9"/>
      <c r="F385" s="9"/>
      <c r="G385" s="9"/>
      <c r="H385" s="14"/>
      <c r="I385" s="14"/>
      <c r="J385" s="12"/>
      <c r="K385" s="13"/>
      <c r="L385" s="13"/>
      <c r="M385" s="14"/>
      <c r="N385" s="9" t="str">
        <f aca="false">IF($D385="","",IFERROR(INDEX(Lists!$B$2:$B$12,MATCH($D385,Lists!$A$2:$A$12,0)),""))</f>
        <v/>
      </c>
      <c r="O385" s="10" t="str">
        <f aca="true">IF($J385="","",MAX(0,(IF($S385&lt;&gt;"",$S385,TODAY())-$J385)/365.25))</f>
        <v/>
      </c>
      <c r="P385" s="11" t="str">
        <f aca="false">IF(OR($K385="",$N385="",$N385=0,$M385="Not depreciated"),"",IF($M385="Reducing balance",$K385-($K385*(1-(1/$N385))^MIN($O385,$N385)),MIN(($K385-IF($L385="",0,$L385))/$N385*$O385,$K385-IF($L385="",0,$L385))))</f>
        <v/>
      </c>
      <c r="Q385" s="11" t="str">
        <f aca="false">IF($K385="","",$K385-IF($P385="",0,$P385))</f>
        <v/>
      </c>
      <c r="R385" s="9"/>
      <c r="S385" s="12"/>
      <c r="T385" s="9"/>
      <c r="U385" s="13"/>
      <c r="V385" s="9"/>
    </row>
    <row r="386" customFormat="false" ht="15" hidden="false" customHeight="false" outlineLevel="0" collapsed="false">
      <c r="A386" s="9"/>
      <c r="B386" s="9"/>
      <c r="C386" s="9"/>
      <c r="D386" s="14"/>
      <c r="E386" s="9"/>
      <c r="F386" s="9"/>
      <c r="G386" s="9"/>
      <c r="H386" s="14"/>
      <c r="I386" s="14"/>
      <c r="J386" s="12"/>
      <c r="K386" s="13"/>
      <c r="L386" s="13"/>
      <c r="M386" s="14"/>
      <c r="N386" s="9" t="str">
        <f aca="false">IF($D386="","",IFERROR(INDEX(Lists!$B$2:$B$12,MATCH($D386,Lists!$A$2:$A$12,0)),""))</f>
        <v/>
      </c>
      <c r="O386" s="10" t="str">
        <f aca="true">IF($J386="","",MAX(0,(IF($S386&lt;&gt;"",$S386,TODAY())-$J386)/365.25))</f>
        <v/>
      </c>
      <c r="P386" s="11" t="str">
        <f aca="false">IF(OR($K386="",$N386="",$N386=0,$M386="Not depreciated"),"",IF($M386="Reducing balance",$K386-($K386*(1-(1/$N386))^MIN($O386,$N386)),MIN(($K386-IF($L386="",0,$L386))/$N386*$O386,$K386-IF($L386="",0,$L386))))</f>
        <v/>
      </c>
      <c r="Q386" s="11" t="str">
        <f aca="false">IF($K386="","",$K386-IF($P386="",0,$P386))</f>
        <v/>
      </c>
      <c r="R386" s="9"/>
      <c r="S386" s="12"/>
      <c r="T386" s="9"/>
      <c r="U386" s="13"/>
      <c r="V386" s="9"/>
    </row>
    <row r="387" customFormat="false" ht="15" hidden="false" customHeight="false" outlineLevel="0" collapsed="false">
      <c r="A387" s="9"/>
      <c r="B387" s="9"/>
      <c r="C387" s="9"/>
      <c r="D387" s="14"/>
      <c r="E387" s="9"/>
      <c r="F387" s="9"/>
      <c r="G387" s="9"/>
      <c r="H387" s="14"/>
      <c r="I387" s="14"/>
      <c r="J387" s="12"/>
      <c r="K387" s="13"/>
      <c r="L387" s="13"/>
      <c r="M387" s="14"/>
      <c r="N387" s="9" t="str">
        <f aca="false">IF($D387="","",IFERROR(INDEX(Lists!$B$2:$B$12,MATCH($D387,Lists!$A$2:$A$12,0)),""))</f>
        <v/>
      </c>
      <c r="O387" s="10" t="str">
        <f aca="true">IF($J387="","",MAX(0,(IF($S387&lt;&gt;"",$S387,TODAY())-$J387)/365.25))</f>
        <v/>
      </c>
      <c r="P387" s="11" t="str">
        <f aca="false">IF(OR($K387="",$N387="",$N387=0,$M387="Not depreciated"),"",IF($M387="Reducing balance",$K387-($K387*(1-(1/$N387))^MIN($O387,$N387)),MIN(($K387-IF($L387="",0,$L387))/$N387*$O387,$K387-IF($L387="",0,$L387))))</f>
        <v/>
      </c>
      <c r="Q387" s="11" t="str">
        <f aca="false">IF($K387="","",$K387-IF($P387="",0,$P387))</f>
        <v/>
      </c>
      <c r="R387" s="9"/>
      <c r="S387" s="12"/>
      <c r="T387" s="9"/>
      <c r="U387" s="13"/>
      <c r="V387" s="9"/>
    </row>
    <row r="388" customFormat="false" ht="15" hidden="false" customHeight="false" outlineLevel="0" collapsed="false">
      <c r="A388" s="9"/>
      <c r="B388" s="9"/>
      <c r="C388" s="9"/>
      <c r="D388" s="14"/>
      <c r="E388" s="9"/>
      <c r="F388" s="9"/>
      <c r="G388" s="9"/>
      <c r="H388" s="14"/>
      <c r="I388" s="14"/>
      <c r="J388" s="12"/>
      <c r="K388" s="13"/>
      <c r="L388" s="13"/>
      <c r="M388" s="14"/>
      <c r="N388" s="9" t="str">
        <f aca="false">IF($D388="","",IFERROR(INDEX(Lists!$B$2:$B$12,MATCH($D388,Lists!$A$2:$A$12,0)),""))</f>
        <v/>
      </c>
      <c r="O388" s="10" t="str">
        <f aca="true">IF($J388="","",MAX(0,(IF($S388&lt;&gt;"",$S388,TODAY())-$J388)/365.25))</f>
        <v/>
      </c>
      <c r="P388" s="11" t="str">
        <f aca="false">IF(OR($K388="",$N388="",$N388=0,$M388="Not depreciated"),"",IF($M388="Reducing balance",$K388-($K388*(1-(1/$N388))^MIN($O388,$N388)),MIN(($K388-IF($L388="",0,$L388))/$N388*$O388,$K388-IF($L388="",0,$L388))))</f>
        <v/>
      </c>
      <c r="Q388" s="11" t="str">
        <f aca="false">IF($K388="","",$K388-IF($P388="",0,$P388))</f>
        <v/>
      </c>
      <c r="R388" s="9"/>
      <c r="S388" s="12"/>
      <c r="T388" s="9"/>
      <c r="U388" s="13"/>
      <c r="V388" s="9"/>
    </row>
    <row r="389" customFormat="false" ht="15" hidden="false" customHeight="false" outlineLevel="0" collapsed="false">
      <c r="A389" s="9"/>
      <c r="B389" s="9"/>
      <c r="C389" s="9"/>
      <c r="D389" s="14"/>
      <c r="E389" s="9"/>
      <c r="F389" s="9"/>
      <c r="G389" s="9"/>
      <c r="H389" s="14"/>
      <c r="I389" s="14"/>
      <c r="J389" s="12"/>
      <c r="K389" s="13"/>
      <c r="L389" s="13"/>
      <c r="M389" s="14"/>
      <c r="N389" s="9" t="str">
        <f aca="false">IF($D389="","",IFERROR(INDEX(Lists!$B$2:$B$12,MATCH($D389,Lists!$A$2:$A$12,0)),""))</f>
        <v/>
      </c>
      <c r="O389" s="10" t="str">
        <f aca="true">IF($J389="","",MAX(0,(IF($S389&lt;&gt;"",$S389,TODAY())-$J389)/365.25))</f>
        <v/>
      </c>
      <c r="P389" s="11" t="str">
        <f aca="false">IF(OR($K389="",$N389="",$N389=0,$M389="Not depreciated"),"",IF($M389="Reducing balance",$K389-($K389*(1-(1/$N389))^MIN($O389,$N389)),MIN(($K389-IF($L389="",0,$L389))/$N389*$O389,$K389-IF($L389="",0,$L389))))</f>
        <v/>
      </c>
      <c r="Q389" s="11" t="str">
        <f aca="false">IF($K389="","",$K389-IF($P389="",0,$P389))</f>
        <v/>
      </c>
      <c r="R389" s="9"/>
      <c r="S389" s="12"/>
      <c r="T389" s="9"/>
      <c r="U389" s="13"/>
      <c r="V389" s="9"/>
    </row>
    <row r="390" customFormat="false" ht="15" hidden="false" customHeight="false" outlineLevel="0" collapsed="false">
      <c r="A390" s="9"/>
      <c r="B390" s="9"/>
      <c r="C390" s="9"/>
      <c r="D390" s="14"/>
      <c r="E390" s="9"/>
      <c r="F390" s="9"/>
      <c r="G390" s="9"/>
      <c r="H390" s="14"/>
      <c r="I390" s="14"/>
      <c r="J390" s="12"/>
      <c r="K390" s="13"/>
      <c r="L390" s="13"/>
      <c r="M390" s="14"/>
      <c r="N390" s="9" t="str">
        <f aca="false">IF($D390="","",IFERROR(INDEX(Lists!$B$2:$B$12,MATCH($D390,Lists!$A$2:$A$12,0)),""))</f>
        <v/>
      </c>
      <c r="O390" s="10" t="str">
        <f aca="true">IF($J390="","",MAX(0,(IF($S390&lt;&gt;"",$S390,TODAY())-$J390)/365.25))</f>
        <v/>
      </c>
      <c r="P390" s="11" t="str">
        <f aca="false">IF(OR($K390="",$N390="",$N390=0,$M390="Not depreciated"),"",IF($M390="Reducing balance",$K390-($K390*(1-(1/$N390))^MIN($O390,$N390)),MIN(($K390-IF($L390="",0,$L390))/$N390*$O390,$K390-IF($L390="",0,$L390))))</f>
        <v/>
      </c>
      <c r="Q390" s="11" t="str">
        <f aca="false">IF($K390="","",$K390-IF($P390="",0,$P390))</f>
        <v/>
      </c>
      <c r="R390" s="9"/>
      <c r="S390" s="12"/>
      <c r="T390" s="9"/>
      <c r="U390" s="13"/>
      <c r="V390" s="9"/>
    </row>
    <row r="391" customFormat="false" ht="15" hidden="false" customHeight="false" outlineLevel="0" collapsed="false">
      <c r="A391" s="9"/>
      <c r="B391" s="9"/>
      <c r="C391" s="9"/>
      <c r="D391" s="14"/>
      <c r="E391" s="9"/>
      <c r="F391" s="9"/>
      <c r="G391" s="9"/>
      <c r="H391" s="14"/>
      <c r="I391" s="14"/>
      <c r="J391" s="12"/>
      <c r="K391" s="13"/>
      <c r="L391" s="13"/>
      <c r="M391" s="14"/>
      <c r="N391" s="9" t="str">
        <f aca="false">IF($D391="","",IFERROR(INDEX(Lists!$B$2:$B$12,MATCH($D391,Lists!$A$2:$A$12,0)),""))</f>
        <v/>
      </c>
      <c r="O391" s="10" t="str">
        <f aca="true">IF($J391="","",MAX(0,(IF($S391&lt;&gt;"",$S391,TODAY())-$J391)/365.25))</f>
        <v/>
      </c>
      <c r="P391" s="11" t="str">
        <f aca="false">IF(OR($K391="",$N391="",$N391=0,$M391="Not depreciated"),"",IF($M391="Reducing balance",$K391-($K391*(1-(1/$N391))^MIN($O391,$N391)),MIN(($K391-IF($L391="",0,$L391))/$N391*$O391,$K391-IF($L391="",0,$L391))))</f>
        <v/>
      </c>
      <c r="Q391" s="11" t="str">
        <f aca="false">IF($K391="","",$K391-IF($P391="",0,$P391))</f>
        <v/>
      </c>
      <c r="R391" s="9"/>
      <c r="S391" s="12"/>
      <c r="T391" s="9"/>
      <c r="U391" s="13"/>
      <c r="V391" s="9"/>
    </row>
    <row r="392" customFormat="false" ht="15" hidden="false" customHeight="false" outlineLevel="0" collapsed="false">
      <c r="A392" s="9"/>
      <c r="B392" s="9"/>
      <c r="C392" s="9"/>
      <c r="D392" s="14"/>
      <c r="E392" s="9"/>
      <c r="F392" s="9"/>
      <c r="G392" s="9"/>
      <c r="H392" s="14"/>
      <c r="I392" s="14"/>
      <c r="J392" s="12"/>
      <c r="K392" s="13"/>
      <c r="L392" s="13"/>
      <c r="M392" s="14"/>
      <c r="N392" s="9" t="str">
        <f aca="false">IF($D392="","",IFERROR(INDEX(Lists!$B$2:$B$12,MATCH($D392,Lists!$A$2:$A$12,0)),""))</f>
        <v/>
      </c>
      <c r="O392" s="10" t="str">
        <f aca="true">IF($J392="","",MAX(0,(IF($S392&lt;&gt;"",$S392,TODAY())-$J392)/365.25))</f>
        <v/>
      </c>
      <c r="P392" s="11" t="str">
        <f aca="false">IF(OR($K392="",$N392="",$N392=0,$M392="Not depreciated"),"",IF($M392="Reducing balance",$K392-($K392*(1-(1/$N392))^MIN($O392,$N392)),MIN(($K392-IF($L392="",0,$L392))/$N392*$O392,$K392-IF($L392="",0,$L392))))</f>
        <v/>
      </c>
      <c r="Q392" s="11" t="str">
        <f aca="false">IF($K392="","",$K392-IF($P392="",0,$P392))</f>
        <v/>
      </c>
      <c r="R392" s="9"/>
      <c r="S392" s="12"/>
      <c r="T392" s="9"/>
      <c r="U392" s="13"/>
      <c r="V392" s="9"/>
    </row>
    <row r="393" customFormat="false" ht="15" hidden="false" customHeight="false" outlineLevel="0" collapsed="false">
      <c r="A393" s="9"/>
      <c r="B393" s="9"/>
      <c r="C393" s="9"/>
      <c r="D393" s="14"/>
      <c r="E393" s="9"/>
      <c r="F393" s="9"/>
      <c r="G393" s="9"/>
      <c r="H393" s="14"/>
      <c r="I393" s="14"/>
      <c r="J393" s="12"/>
      <c r="K393" s="13"/>
      <c r="L393" s="13"/>
      <c r="M393" s="14"/>
      <c r="N393" s="9" t="str">
        <f aca="false">IF($D393="","",IFERROR(INDEX(Lists!$B$2:$B$12,MATCH($D393,Lists!$A$2:$A$12,0)),""))</f>
        <v/>
      </c>
      <c r="O393" s="10" t="str">
        <f aca="true">IF($J393="","",MAX(0,(IF($S393&lt;&gt;"",$S393,TODAY())-$J393)/365.25))</f>
        <v/>
      </c>
      <c r="P393" s="11" t="str">
        <f aca="false">IF(OR($K393="",$N393="",$N393=0,$M393="Not depreciated"),"",IF($M393="Reducing balance",$K393-($K393*(1-(1/$N393))^MIN($O393,$N393)),MIN(($K393-IF($L393="",0,$L393))/$N393*$O393,$K393-IF($L393="",0,$L393))))</f>
        <v/>
      </c>
      <c r="Q393" s="11" t="str">
        <f aca="false">IF($K393="","",$K393-IF($P393="",0,$P393))</f>
        <v/>
      </c>
      <c r="R393" s="9"/>
      <c r="S393" s="12"/>
      <c r="T393" s="9"/>
      <c r="U393" s="13"/>
      <c r="V393" s="9"/>
    </row>
    <row r="394" customFormat="false" ht="15" hidden="false" customHeight="false" outlineLevel="0" collapsed="false">
      <c r="A394" s="9"/>
      <c r="B394" s="9"/>
      <c r="C394" s="9"/>
      <c r="D394" s="14"/>
      <c r="E394" s="9"/>
      <c r="F394" s="9"/>
      <c r="G394" s="9"/>
      <c r="H394" s="14"/>
      <c r="I394" s="14"/>
      <c r="J394" s="12"/>
      <c r="K394" s="13"/>
      <c r="L394" s="13"/>
      <c r="M394" s="14"/>
      <c r="N394" s="9" t="str">
        <f aca="false">IF($D394="","",IFERROR(INDEX(Lists!$B$2:$B$12,MATCH($D394,Lists!$A$2:$A$12,0)),""))</f>
        <v/>
      </c>
      <c r="O394" s="10" t="str">
        <f aca="true">IF($J394="","",MAX(0,(IF($S394&lt;&gt;"",$S394,TODAY())-$J394)/365.25))</f>
        <v/>
      </c>
      <c r="P394" s="11" t="str">
        <f aca="false">IF(OR($K394="",$N394="",$N394=0,$M394="Not depreciated"),"",IF($M394="Reducing balance",$K394-($K394*(1-(1/$N394))^MIN($O394,$N394)),MIN(($K394-IF($L394="",0,$L394))/$N394*$O394,$K394-IF($L394="",0,$L394))))</f>
        <v/>
      </c>
      <c r="Q394" s="11" t="str">
        <f aca="false">IF($K394="","",$K394-IF($P394="",0,$P394))</f>
        <v/>
      </c>
      <c r="R394" s="9"/>
      <c r="S394" s="12"/>
      <c r="T394" s="9"/>
      <c r="U394" s="13"/>
      <c r="V394" s="9"/>
    </row>
    <row r="395" customFormat="false" ht="15" hidden="false" customHeight="false" outlineLevel="0" collapsed="false">
      <c r="A395" s="9"/>
      <c r="B395" s="9"/>
      <c r="C395" s="9"/>
      <c r="D395" s="14"/>
      <c r="E395" s="9"/>
      <c r="F395" s="9"/>
      <c r="G395" s="9"/>
      <c r="H395" s="14"/>
      <c r="I395" s="14"/>
      <c r="J395" s="12"/>
      <c r="K395" s="13"/>
      <c r="L395" s="13"/>
      <c r="M395" s="14"/>
      <c r="N395" s="9" t="str">
        <f aca="false">IF($D395="","",IFERROR(INDEX(Lists!$B$2:$B$12,MATCH($D395,Lists!$A$2:$A$12,0)),""))</f>
        <v/>
      </c>
      <c r="O395" s="10" t="str">
        <f aca="true">IF($J395="","",MAX(0,(IF($S395&lt;&gt;"",$S395,TODAY())-$J395)/365.25))</f>
        <v/>
      </c>
      <c r="P395" s="11" t="str">
        <f aca="false">IF(OR($K395="",$N395="",$N395=0,$M395="Not depreciated"),"",IF($M395="Reducing balance",$K395-($K395*(1-(1/$N395))^MIN($O395,$N395)),MIN(($K395-IF($L395="",0,$L395))/$N395*$O395,$K395-IF($L395="",0,$L395))))</f>
        <v/>
      </c>
      <c r="Q395" s="11" t="str">
        <f aca="false">IF($K395="","",$K395-IF($P395="",0,$P395))</f>
        <v/>
      </c>
      <c r="R395" s="9"/>
      <c r="S395" s="12"/>
      <c r="T395" s="9"/>
      <c r="U395" s="13"/>
      <c r="V395" s="9"/>
    </row>
    <row r="396" customFormat="false" ht="15" hidden="false" customHeight="false" outlineLevel="0" collapsed="false">
      <c r="A396" s="9"/>
      <c r="B396" s="9"/>
      <c r="C396" s="9"/>
      <c r="D396" s="14"/>
      <c r="E396" s="9"/>
      <c r="F396" s="9"/>
      <c r="G396" s="9"/>
      <c r="H396" s="14"/>
      <c r="I396" s="14"/>
      <c r="J396" s="12"/>
      <c r="K396" s="13"/>
      <c r="L396" s="13"/>
      <c r="M396" s="14"/>
      <c r="N396" s="9" t="str">
        <f aca="false">IF($D396="","",IFERROR(INDEX(Lists!$B$2:$B$12,MATCH($D396,Lists!$A$2:$A$12,0)),""))</f>
        <v/>
      </c>
      <c r="O396" s="10" t="str">
        <f aca="true">IF($J396="","",MAX(0,(IF($S396&lt;&gt;"",$S396,TODAY())-$J396)/365.25))</f>
        <v/>
      </c>
      <c r="P396" s="11" t="str">
        <f aca="false">IF(OR($K396="",$N396="",$N396=0,$M396="Not depreciated"),"",IF($M396="Reducing balance",$K396-($K396*(1-(1/$N396))^MIN($O396,$N396)),MIN(($K396-IF($L396="",0,$L396))/$N396*$O396,$K396-IF($L396="",0,$L396))))</f>
        <v/>
      </c>
      <c r="Q396" s="11" t="str">
        <f aca="false">IF($K396="","",$K396-IF($P396="",0,$P396))</f>
        <v/>
      </c>
      <c r="R396" s="9"/>
      <c r="S396" s="12"/>
      <c r="T396" s="9"/>
      <c r="U396" s="13"/>
      <c r="V396" s="9"/>
    </row>
    <row r="397" customFormat="false" ht="15" hidden="false" customHeight="false" outlineLevel="0" collapsed="false">
      <c r="A397" s="9"/>
      <c r="B397" s="9"/>
      <c r="C397" s="9"/>
      <c r="D397" s="14"/>
      <c r="E397" s="9"/>
      <c r="F397" s="9"/>
      <c r="G397" s="9"/>
      <c r="H397" s="14"/>
      <c r="I397" s="14"/>
      <c r="J397" s="12"/>
      <c r="K397" s="13"/>
      <c r="L397" s="13"/>
      <c r="M397" s="14"/>
      <c r="N397" s="9" t="str">
        <f aca="false">IF($D397="","",IFERROR(INDEX(Lists!$B$2:$B$12,MATCH($D397,Lists!$A$2:$A$12,0)),""))</f>
        <v/>
      </c>
      <c r="O397" s="10" t="str">
        <f aca="true">IF($J397="","",MAX(0,(IF($S397&lt;&gt;"",$S397,TODAY())-$J397)/365.25))</f>
        <v/>
      </c>
      <c r="P397" s="11" t="str">
        <f aca="false">IF(OR($K397="",$N397="",$N397=0,$M397="Not depreciated"),"",IF($M397="Reducing balance",$K397-($K397*(1-(1/$N397))^MIN($O397,$N397)),MIN(($K397-IF($L397="",0,$L397))/$N397*$O397,$K397-IF($L397="",0,$L397))))</f>
        <v/>
      </c>
      <c r="Q397" s="11" t="str">
        <f aca="false">IF($K397="","",$K397-IF($P397="",0,$P397))</f>
        <v/>
      </c>
      <c r="R397" s="9"/>
      <c r="S397" s="12"/>
      <c r="T397" s="9"/>
      <c r="U397" s="13"/>
      <c r="V397" s="9"/>
    </row>
    <row r="398" customFormat="false" ht="15" hidden="false" customHeight="false" outlineLevel="0" collapsed="false">
      <c r="A398" s="9"/>
      <c r="B398" s="9"/>
      <c r="C398" s="9"/>
      <c r="D398" s="14"/>
      <c r="E398" s="9"/>
      <c r="F398" s="9"/>
      <c r="G398" s="9"/>
      <c r="H398" s="14"/>
      <c r="I398" s="14"/>
      <c r="J398" s="12"/>
      <c r="K398" s="13"/>
      <c r="L398" s="13"/>
      <c r="M398" s="14"/>
      <c r="N398" s="9" t="str">
        <f aca="false">IF($D398="","",IFERROR(INDEX(Lists!$B$2:$B$12,MATCH($D398,Lists!$A$2:$A$12,0)),""))</f>
        <v/>
      </c>
      <c r="O398" s="10" t="str">
        <f aca="true">IF($J398="","",MAX(0,(IF($S398&lt;&gt;"",$S398,TODAY())-$J398)/365.25))</f>
        <v/>
      </c>
      <c r="P398" s="11" t="str">
        <f aca="false">IF(OR($K398="",$N398="",$N398=0,$M398="Not depreciated"),"",IF($M398="Reducing balance",$K398-($K398*(1-(1/$N398))^MIN($O398,$N398)),MIN(($K398-IF($L398="",0,$L398))/$N398*$O398,$K398-IF($L398="",0,$L398))))</f>
        <v/>
      </c>
      <c r="Q398" s="11" t="str">
        <f aca="false">IF($K398="","",$K398-IF($P398="",0,$P398))</f>
        <v/>
      </c>
      <c r="R398" s="9"/>
      <c r="S398" s="12"/>
      <c r="T398" s="9"/>
      <c r="U398" s="13"/>
      <c r="V398" s="9"/>
    </row>
    <row r="399" customFormat="false" ht="15" hidden="false" customHeight="false" outlineLevel="0" collapsed="false">
      <c r="A399" s="9"/>
      <c r="B399" s="9"/>
      <c r="C399" s="9"/>
      <c r="D399" s="14"/>
      <c r="E399" s="9"/>
      <c r="F399" s="9"/>
      <c r="G399" s="9"/>
      <c r="H399" s="14"/>
      <c r="I399" s="14"/>
      <c r="J399" s="12"/>
      <c r="K399" s="13"/>
      <c r="L399" s="13"/>
      <c r="M399" s="14"/>
      <c r="N399" s="9" t="str">
        <f aca="false">IF($D399="","",IFERROR(INDEX(Lists!$B$2:$B$12,MATCH($D399,Lists!$A$2:$A$12,0)),""))</f>
        <v/>
      </c>
      <c r="O399" s="10" t="str">
        <f aca="true">IF($J399="","",MAX(0,(IF($S399&lt;&gt;"",$S399,TODAY())-$J399)/365.25))</f>
        <v/>
      </c>
      <c r="P399" s="11" t="str">
        <f aca="false">IF(OR($K399="",$N399="",$N399=0,$M399="Not depreciated"),"",IF($M399="Reducing balance",$K399-($K399*(1-(1/$N399))^MIN($O399,$N399)),MIN(($K399-IF($L399="",0,$L399))/$N399*$O399,$K399-IF($L399="",0,$L399))))</f>
        <v/>
      </c>
      <c r="Q399" s="11" t="str">
        <f aca="false">IF($K399="","",$K399-IF($P399="",0,$P399))</f>
        <v/>
      </c>
      <c r="R399" s="9"/>
      <c r="S399" s="12"/>
      <c r="T399" s="9"/>
      <c r="U399" s="13"/>
      <c r="V399" s="9"/>
    </row>
    <row r="400" customFormat="false" ht="15" hidden="false" customHeight="false" outlineLevel="0" collapsed="false">
      <c r="A400" s="9"/>
      <c r="B400" s="9"/>
      <c r="C400" s="9"/>
      <c r="D400" s="14"/>
      <c r="E400" s="9"/>
      <c r="F400" s="9"/>
      <c r="G400" s="9"/>
      <c r="H400" s="14"/>
      <c r="I400" s="14"/>
      <c r="J400" s="12"/>
      <c r="K400" s="13"/>
      <c r="L400" s="13"/>
      <c r="M400" s="14"/>
      <c r="N400" s="9" t="str">
        <f aca="false">IF($D400="","",IFERROR(INDEX(Lists!$B$2:$B$12,MATCH($D400,Lists!$A$2:$A$12,0)),""))</f>
        <v/>
      </c>
      <c r="O400" s="10" t="str">
        <f aca="true">IF($J400="","",MAX(0,(IF($S400&lt;&gt;"",$S400,TODAY())-$J400)/365.25))</f>
        <v/>
      </c>
      <c r="P400" s="11" t="str">
        <f aca="false">IF(OR($K400="",$N400="",$N400=0,$M400="Not depreciated"),"",IF($M400="Reducing balance",$K400-($K400*(1-(1/$N400))^MIN($O400,$N400)),MIN(($K400-IF($L400="",0,$L400))/$N400*$O400,$K400-IF($L400="",0,$L400))))</f>
        <v/>
      </c>
      <c r="Q400" s="11" t="str">
        <f aca="false">IF($K400="","",$K400-IF($P400="",0,$P400))</f>
        <v/>
      </c>
      <c r="R400" s="9"/>
      <c r="S400" s="12"/>
      <c r="T400" s="9"/>
      <c r="U400" s="13"/>
      <c r="V400" s="9"/>
    </row>
    <row r="401" customFormat="false" ht="15" hidden="false" customHeight="false" outlineLevel="0" collapsed="false">
      <c r="A401" s="9"/>
      <c r="B401" s="9"/>
      <c r="C401" s="9"/>
      <c r="D401" s="14"/>
      <c r="E401" s="9"/>
      <c r="F401" s="9"/>
      <c r="G401" s="9"/>
      <c r="H401" s="14"/>
      <c r="I401" s="14"/>
      <c r="J401" s="12"/>
      <c r="K401" s="13"/>
      <c r="L401" s="13"/>
      <c r="M401" s="14"/>
      <c r="N401" s="9" t="str">
        <f aca="false">IF($D401="","",IFERROR(INDEX(Lists!$B$2:$B$12,MATCH($D401,Lists!$A$2:$A$12,0)),""))</f>
        <v/>
      </c>
      <c r="O401" s="10" t="str">
        <f aca="true">IF($J401="","",MAX(0,(IF($S401&lt;&gt;"",$S401,TODAY())-$J401)/365.25))</f>
        <v/>
      </c>
      <c r="P401" s="11" t="str">
        <f aca="false">IF(OR($K401="",$N401="",$N401=0,$M401="Not depreciated"),"",IF($M401="Reducing balance",$K401-($K401*(1-(1/$N401))^MIN($O401,$N401)),MIN(($K401-IF($L401="",0,$L401))/$N401*$O401,$K401-IF($L401="",0,$L401))))</f>
        <v/>
      </c>
      <c r="Q401" s="11" t="str">
        <f aca="false">IF($K401="","",$K401-IF($P401="",0,$P401))</f>
        <v/>
      </c>
      <c r="R401" s="9"/>
      <c r="S401" s="12"/>
      <c r="T401" s="9"/>
      <c r="U401" s="13"/>
      <c r="V401" s="9"/>
    </row>
    <row r="402" customFormat="false" ht="15" hidden="false" customHeight="false" outlineLevel="0" collapsed="false">
      <c r="A402" s="9"/>
      <c r="B402" s="9"/>
      <c r="C402" s="9"/>
      <c r="D402" s="14"/>
      <c r="E402" s="9"/>
      <c r="F402" s="9"/>
      <c r="G402" s="9"/>
      <c r="H402" s="14"/>
      <c r="I402" s="14"/>
      <c r="J402" s="12"/>
      <c r="K402" s="13"/>
      <c r="L402" s="13"/>
      <c r="M402" s="14"/>
      <c r="N402" s="9" t="str">
        <f aca="false">IF($D402="","",IFERROR(INDEX(Lists!$B$2:$B$12,MATCH($D402,Lists!$A$2:$A$12,0)),""))</f>
        <v/>
      </c>
      <c r="O402" s="10" t="str">
        <f aca="true">IF($J402="","",MAX(0,(IF($S402&lt;&gt;"",$S402,TODAY())-$J402)/365.25))</f>
        <v/>
      </c>
      <c r="P402" s="11" t="str">
        <f aca="false">IF(OR($K402="",$N402="",$N402=0,$M402="Not depreciated"),"",IF($M402="Reducing balance",$K402-($K402*(1-(1/$N402))^MIN($O402,$N402)),MIN(($K402-IF($L402="",0,$L402))/$N402*$O402,$K402-IF($L402="",0,$L402))))</f>
        <v/>
      </c>
      <c r="Q402" s="11" t="str">
        <f aca="false">IF($K402="","",$K402-IF($P402="",0,$P402))</f>
        <v/>
      </c>
      <c r="R402" s="9"/>
      <c r="S402" s="12"/>
      <c r="T402" s="9"/>
      <c r="U402" s="13"/>
      <c r="V402" s="9"/>
    </row>
    <row r="403" customFormat="false" ht="15" hidden="false" customHeight="false" outlineLevel="0" collapsed="false">
      <c r="A403" s="9"/>
      <c r="B403" s="9"/>
      <c r="C403" s="9"/>
      <c r="D403" s="14"/>
      <c r="E403" s="9"/>
      <c r="F403" s="9"/>
      <c r="G403" s="9"/>
      <c r="H403" s="14"/>
      <c r="I403" s="14"/>
      <c r="J403" s="12"/>
      <c r="K403" s="13"/>
      <c r="L403" s="13"/>
      <c r="M403" s="14"/>
      <c r="N403" s="9" t="str">
        <f aca="false">IF($D403="","",IFERROR(INDEX(Lists!$B$2:$B$12,MATCH($D403,Lists!$A$2:$A$12,0)),""))</f>
        <v/>
      </c>
      <c r="O403" s="10" t="str">
        <f aca="true">IF($J403="","",MAX(0,(IF($S403&lt;&gt;"",$S403,TODAY())-$J403)/365.25))</f>
        <v/>
      </c>
      <c r="P403" s="11" t="str">
        <f aca="false">IF(OR($K403="",$N403="",$N403=0,$M403="Not depreciated"),"",IF($M403="Reducing balance",$K403-($K403*(1-(1/$N403))^MIN($O403,$N403)),MIN(($K403-IF($L403="",0,$L403))/$N403*$O403,$K403-IF($L403="",0,$L403))))</f>
        <v/>
      </c>
      <c r="Q403" s="11" t="str">
        <f aca="false">IF($K403="","",$K403-IF($P403="",0,$P403))</f>
        <v/>
      </c>
      <c r="R403" s="9"/>
      <c r="S403" s="12"/>
      <c r="T403" s="9"/>
      <c r="U403" s="13"/>
      <c r="V403" s="9"/>
    </row>
    <row r="404" customFormat="false" ht="15" hidden="false" customHeight="false" outlineLevel="0" collapsed="false">
      <c r="A404" s="9"/>
      <c r="B404" s="9"/>
      <c r="C404" s="9"/>
      <c r="D404" s="14"/>
      <c r="E404" s="9"/>
      <c r="F404" s="9"/>
      <c r="G404" s="9"/>
      <c r="H404" s="14"/>
      <c r="I404" s="14"/>
      <c r="J404" s="12"/>
      <c r="K404" s="13"/>
      <c r="L404" s="13"/>
      <c r="M404" s="14"/>
      <c r="N404" s="9" t="str">
        <f aca="false">IF($D404="","",IFERROR(INDEX(Lists!$B$2:$B$12,MATCH($D404,Lists!$A$2:$A$12,0)),""))</f>
        <v/>
      </c>
      <c r="O404" s="10" t="str">
        <f aca="true">IF($J404="","",MAX(0,(IF($S404&lt;&gt;"",$S404,TODAY())-$J404)/365.25))</f>
        <v/>
      </c>
      <c r="P404" s="11" t="str">
        <f aca="false">IF(OR($K404="",$N404="",$N404=0,$M404="Not depreciated"),"",IF($M404="Reducing balance",$K404-($K404*(1-(1/$N404))^MIN($O404,$N404)),MIN(($K404-IF($L404="",0,$L404))/$N404*$O404,$K404-IF($L404="",0,$L404))))</f>
        <v/>
      </c>
      <c r="Q404" s="11" t="str">
        <f aca="false">IF($K404="","",$K404-IF($P404="",0,$P404))</f>
        <v/>
      </c>
      <c r="R404" s="9"/>
      <c r="S404" s="12"/>
      <c r="T404" s="9"/>
      <c r="U404" s="13"/>
      <c r="V404" s="9"/>
    </row>
    <row r="405" customFormat="false" ht="15" hidden="false" customHeight="false" outlineLevel="0" collapsed="false">
      <c r="A405" s="9"/>
      <c r="B405" s="9"/>
      <c r="C405" s="9"/>
      <c r="D405" s="14"/>
      <c r="E405" s="9"/>
      <c r="F405" s="9"/>
      <c r="G405" s="9"/>
      <c r="H405" s="14"/>
      <c r="I405" s="14"/>
      <c r="J405" s="12"/>
      <c r="K405" s="13"/>
      <c r="L405" s="13"/>
      <c r="M405" s="14"/>
      <c r="N405" s="9" t="str">
        <f aca="false">IF($D405="","",IFERROR(INDEX(Lists!$B$2:$B$12,MATCH($D405,Lists!$A$2:$A$12,0)),""))</f>
        <v/>
      </c>
      <c r="O405" s="10" t="str">
        <f aca="true">IF($J405="","",MAX(0,(IF($S405&lt;&gt;"",$S405,TODAY())-$J405)/365.25))</f>
        <v/>
      </c>
      <c r="P405" s="11" t="str">
        <f aca="false">IF(OR($K405="",$N405="",$N405=0,$M405="Not depreciated"),"",IF($M405="Reducing balance",$K405-($K405*(1-(1/$N405))^MIN($O405,$N405)),MIN(($K405-IF($L405="",0,$L405))/$N405*$O405,$K405-IF($L405="",0,$L405))))</f>
        <v/>
      </c>
      <c r="Q405" s="11" t="str">
        <f aca="false">IF($K405="","",$K405-IF($P405="",0,$P405))</f>
        <v/>
      </c>
      <c r="R405" s="9"/>
      <c r="S405" s="12"/>
      <c r="T405" s="9"/>
      <c r="U405" s="13"/>
      <c r="V405" s="9"/>
    </row>
    <row r="406" customFormat="false" ht="15" hidden="false" customHeight="false" outlineLevel="0" collapsed="false">
      <c r="A406" s="9"/>
      <c r="B406" s="9"/>
      <c r="C406" s="9"/>
      <c r="D406" s="14"/>
      <c r="E406" s="9"/>
      <c r="F406" s="9"/>
      <c r="G406" s="9"/>
      <c r="H406" s="14"/>
      <c r="I406" s="14"/>
      <c r="J406" s="12"/>
      <c r="K406" s="13"/>
      <c r="L406" s="13"/>
      <c r="M406" s="14"/>
      <c r="N406" s="9" t="str">
        <f aca="false">IF($D406="","",IFERROR(INDEX(Lists!$B$2:$B$12,MATCH($D406,Lists!$A$2:$A$12,0)),""))</f>
        <v/>
      </c>
      <c r="O406" s="10" t="str">
        <f aca="true">IF($J406="","",MAX(0,(IF($S406&lt;&gt;"",$S406,TODAY())-$J406)/365.25))</f>
        <v/>
      </c>
      <c r="P406" s="11" t="str">
        <f aca="false">IF(OR($K406="",$N406="",$N406=0,$M406="Not depreciated"),"",IF($M406="Reducing balance",$K406-($K406*(1-(1/$N406))^MIN($O406,$N406)),MIN(($K406-IF($L406="",0,$L406))/$N406*$O406,$K406-IF($L406="",0,$L406))))</f>
        <v/>
      </c>
      <c r="Q406" s="11" t="str">
        <f aca="false">IF($K406="","",$K406-IF($P406="",0,$P406))</f>
        <v/>
      </c>
      <c r="R406" s="9"/>
      <c r="S406" s="12"/>
      <c r="T406" s="9"/>
      <c r="U406" s="13"/>
      <c r="V406" s="9"/>
    </row>
    <row r="407" customFormat="false" ht="15" hidden="false" customHeight="false" outlineLevel="0" collapsed="false">
      <c r="A407" s="9"/>
      <c r="B407" s="9"/>
      <c r="C407" s="9"/>
      <c r="D407" s="14"/>
      <c r="E407" s="9"/>
      <c r="F407" s="9"/>
      <c r="G407" s="9"/>
      <c r="H407" s="14"/>
      <c r="I407" s="14"/>
      <c r="J407" s="12"/>
      <c r="K407" s="13"/>
      <c r="L407" s="13"/>
      <c r="M407" s="14"/>
      <c r="N407" s="9" t="str">
        <f aca="false">IF($D407="","",IFERROR(INDEX(Lists!$B$2:$B$12,MATCH($D407,Lists!$A$2:$A$12,0)),""))</f>
        <v/>
      </c>
      <c r="O407" s="10" t="str">
        <f aca="true">IF($J407="","",MAX(0,(IF($S407&lt;&gt;"",$S407,TODAY())-$J407)/365.25))</f>
        <v/>
      </c>
      <c r="P407" s="11" t="str">
        <f aca="false">IF(OR($K407="",$N407="",$N407=0,$M407="Not depreciated"),"",IF($M407="Reducing balance",$K407-($K407*(1-(1/$N407))^MIN($O407,$N407)),MIN(($K407-IF($L407="",0,$L407))/$N407*$O407,$K407-IF($L407="",0,$L407))))</f>
        <v/>
      </c>
      <c r="Q407" s="11" t="str">
        <f aca="false">IF($K407="","",$K407-IF($P407="",0,$P407))</f>
        <v/>
      </c>
      <c r="R407" s="9"/>
      <c r="S407" s="12"/>
      <c r="T407" s="9"/>
      <c r="U407" s="13"/>
      <c r="V407" s="9"/>
    </row>
    <row r="408" customFormat="false" ht="15" hidden="false" customHeight="false" outlineLevel="0" collapsed="false">
      <c r="A408" s="9"/>
      <c r="B408" s="9"/>
      <c r="C408" s="9"/>
      <c r="D408" s="14"/>
      <c r="E408" s="9"/>
      <c r="F408" s="9"/>
      <c r="G408" s="9"/>
      <c r="H408" s="14"/>
      <c r="I408" s="14"/>
      <c r="J408" s="12"/>
      <c r="K408" s="13"/>
      <c r="L408" s="13"/>
      <c r="M408" s="14"/>
      <c r="N408" s="9" t="str">
        <f aca="false">IF($D408="","",IFERROR(INDEX(Lists!$B$2:$B$12,MATCH($D408,Lists!$A$2:$A$12,0)),""))</f>
        <v/>
      </c>
      <c r="O408" s="10" t="str">
        <f aca="true">IF($J408="","",MAX(0,(IF($S408&lt;&gt;"",$S408,TODAY())-$J408)/365.25))</f>
        <v/>
      </c>
      <c r="P408" s="11" t="str">
        <f aca="false">IF(OR($K408="",$N408="",$N408=0,$M408="Not depreciated"),"",IF($M408="Reducing balance",$K408-($K408*(1-(1/$N408))^MIN($O408,$N408)),MIN(($K408-IF($L408="",0,$L408))/$N408*$O408,$K408-IF($L408="",0,$L408))))</f>
        <v/>
      </c>
      <c r="Q408" s="11" t="str">
        <f aca="false">IF($K408="","",$K408-IF($P408="",0,$P408))</f>
        <v/>
      </c>
      <c r="R408" s="9"/>
      <c r="S408" s="12"/>
      <c r="T408" s="9"/>
      <c r="U408" s="13"/>
      <c r="V408" s="9"/>
    </row>
    <row r="409" customFormat="false" ht="15" hidden="false" customHeight="false" outlineLevel="0" collapsed="false">
      <c r="A409" s="9"/>
      <c r="B409" s="9"/>
      <c r="C409" s="9"/>
      <c r="D409" s="14"/>
      <c r="E409" s="9"/>
      <c r="F409" s="9"/>
      <c r="G409" s="9"/>
      <c r="H409" s="14"/>
      <c r="I409" s="14"/>
      <c r="J409" s="12"/>
      <c r="K409" s="13"/>
      <c r="L409" s="13"/>
      <c r="M409" s="14"/>
      <c r="N409" s="9" t="str">
        <f aca="false">IF($D409="","",IFERROR(INDEX(Lists!$B$2:$B$12,MATCH($D409,Lists!$A$2:$A$12,0)),""))</f>
        <v/>
      </c>
      <c r="O409" s="10" t="str">
        <f aca="true">IF($J409="","",MAX(0,(IF($S409&lt;&gt;"",$S409,TODAY())-$J409)/365.25))</f>
        <v/>
      </c>
      <c r="P409" s="11" t="str">
        <f aca="false">IF(OR($K409="",$N409="",$N409=0,$M409="Not depreciated"),"",IF($M409="Reducing balance",$K409-($K409*(1-(1/$N409))^MIN($O409,$N409)),MIN(($K409-IF($L409="",0,$L409))/$N409*$O409,$K409-IF($L409="",0,$L409))))</f>
        <v/>
      </c>
      <c r="Q409" s="11" t="str">
        <f aca="false">IF($K409="","",$K409-IF($P409="",0,$P409))</f>
        <v/>
      </c>
      <c r="R409" s="9"/>
      <c r="S409" s="12"/>
      <c r="T409" s="9"/>
      <c r="U409" s="13"/>
      <c r="V409" s="9"/>
    </row>
    <row r="410" customFormat="false" ht="15" hidden="false" customHeight="false" outlineLevel="0" collapsed="false">
      <c r="A410" s="9"/>
      <c r="B410" s="9"/>
      <c r="C410" s="9"/>
      <c r="D410" s="14"/>
      <c r="E410" s="9"/>
      <c r="F410" s="9"/>
      <c r="G410" s="9"/>
      <c r="H410" s="14"/>
      <c r="I410" s="14"/>
      <c r="J410" s="12"/>
      <c r="K410" s="13"/>
      <c r="L410" s="13"/>
      <c r="M410" s="14"/>
      <c r="N410" s="9" t="str">
        <f aca="false">IF($D410="","",IFERROR(INDEX(Lists!$B$2:$B$12,MATCH($D410,Lists!$A$2:$A$12,0)),""))</f>
        <v/>
      </c>
      <c r="O410" s="10" t="str">
        <f aca="true">IF($J410="","",MAX(0,(IF($S410&lt;&gt;"",$S410,TODAY())-$J410)/365.25))</f>
        <v/>
      </c>
      <c r="P410" s="11" t="str">
        <f aca="false">IF(OR($K410="",$N410="",$N410=0,$M410="Not depreciated"),"",IF($M410="Reducing balance",$K410-($K410*(1-(1/$N410))^MIN($O410,$N410)),MIN(($K410-IF($L410="",0,$L410))/$N410*$O410,$K410-IF($L410="",0,$L410))))</f>
        <v/>
      </c>
      <c r="Q410" s="11" t="str">
        <f aca="false">IF($K410="","",$K410-IF($P410="",0,$P410))</f>
        <v/>
      </c>
      <c r="R410" s="9"/>
      <c r="S410" s="12"/>
      <c r="T410" s="9"/>
      <c r="U410" s="13"/>
      <c r="V410" s="9"/>
    </row>
    <row r="411" customFormat="false" ht="15" hidden="false" customHeight="false" outlineLevel="0" collapsed="false">
      <c r="A411" s="9"/>
      <c r="B411" s="9"/>
      <c r="C411" s="9"/>
      <c r="D411" s="14"/>
      <c r="E411" s="9"/>
      <c r="F411" s="9"/>
      <c r="G411" s="9"/>
      <c r="H411" s="14"/>
      <c r="I411" s="14"/>
      <c r="J411" s="12"/>
      <c r="K411" s="13"/>
      <c r="L411" s="13"/>
      <c r="M411" s="14"/>
      <c r="N411" s="9" t="str">
        <f aca="false">IF($D411="","",IFERROR(INDEX(Lists!$B$2:$B$12,MATCH($D411,Lists!$A$2:$A$12,0)),""))</f>
        <v/>
      </c>
      <c r="O411" s="10" t="str">
        <f aca="true">IF($J411="","",MAX(0,(IF($S411&lt;&gt;"",$S411,TODAY())-$J411)/365.25))</f>
        <v/>
      </c>
      <c r="P411" s="11" t="str">
        <f aca="false">IF(OR($K411="",$N411="",$N411=0,$M411="Not depreciated"),"",IF($M411="Reducing balance",$K411-($K411*(1-(1/$N411))^MIN($O411,$N411)),MIN(($K411-IF($L411="",0,$L411))/$N411*$O411,$K411-IF($L411="",0,$L411))))</f>
        <v/>
      </c>
      <c r="Q411" s="11" t="str">
        <f aca="false">IF($K411="","",$K411-IF($P411="",0,$P411))</f>
        <v/>
      </c>
      <c r="R411" s="9"/>
      <c r="S411" s="12"/>
      <c r="T411" s="9"/>
      <c r="U411" s="13"/>
      <c r="V411" s="9"/>
    </row>
    <row r="412" customFormat="false" ht="15" hidden="false" customHeight="false" outlineLevel="0" collapsed="false">
      <c r="A412" s="9"/>
      <c r="B412" s="9"/>
      <c r="C412" s="9"/>
      <c r="D412" s="14"/>
      <c r="E412" s="9"/>
      <c r="F412" s="9"/>
      <c r="G412" s="9"/>
      <c r="H412" s="14"/>
      <c r="I412" s="14"/>
      <c r="J412" s="12"/>
      <c r="K412" s="13"/>
      <c r="L412" s="13"/>
      <c r="M412" s="14"/>
      <c r="N412" s="9" t="str">
        <f aca="false">IF($D412="","",IFERROR(INDEX(Lists!$B$2:$B$12,MATCH($D412,Lists!$A$2:$A$12,0)),""))</f>
        <v/>
      </c>
      <c r="O412" s="10" t="str">
        <f aca="true">IF($J412="","",MAX(0,(IF($S412&lt;&gt;"",$S412,TODAY())-$J412)/365.25))</f>
        <v/>
      </c>
      <c r="P412" s="11" t="str">
        <f aca="false">IF(OR($K412="",$N412="",$N412=0,$M412="Not depreciated"),"",IF($M412="Reducing balance",$K412-($K412*(1-(1/$N412))^MIN($O412,$N412)),MIN(($K412-IF($L412="",0,$L412))/$N412*$O412,$K412-IF($L412="",0,$L412))))</f>
        <v/>
      </c>
      <c r="Q412" s="11" t="str">
        <f aca="false">IF($K412="","",$K412-IF($P412="",0,$P412))</f>
        <v/>
      </c>
      <c r="R412" s="9"/>
      <c r="S412" s="12"/>
      <c r="T412" s="9"/>
      <c r="U412" s="13"/>
      <c r="V412" s="9"/>
    </row>
    <row r="413" customFormat="false" ht="15" hidden="false" customHeight="false" outlineLevel="0" collapsed="false">
      <c r="A413" s="9"/>
      <c r="B413" s="9"/>
      <c r="C413" s="9"/>
      <c r="D413" s="14"/>
      <c r="E413" s="9"/>
      <c r="F413" s="9"/>
      <c r="G413" s="9"/>
      <c r="H413" s="14"/>
      <c r="I413" s="14"/>
      <c r="J413" s="12"/>
      <c r="K413" s="13"/>
      <c r="L413" s="13"/>
      <c r="M413" s="14"/>
      <c r="N413" s="9" t="str">
        <f aca="false">IF($D413="","",IFERROR(INDEX(Lists!$B$2:$B$12,MATCH($D413,Lists!$A$2:$A$12,0)),""))</f>
        <v/>
      </c>
      <c r="O413" s="10" t="str">
        <f aca="true">IF($J413="","",MAX(0,(IF($S413&lt;&gt;"",$S413,TODAY())-$J413)/365.25))</f>
        <v/>
      </c>
      <c r="P413" s="11" t="str">
        <f aca="false">IF(OR($K413="",$N413="",$N413=0,$M413="Not depreciated"),"",IF($M413="Reducing balance",$K413-($K413*(1-(1/$N413))^MIN($O413,$N413)),MIN(($K413-IF($L413="",0,$L413))/$N413*$O413,$K413-IF($L413="",0,$L413))))</f>
        <v/>
      </c>
      <c r="Q413" s="11" t="str">
        <f aca="false">IF($K413="","",$K413-IF($P413="",0,$P413))</f>
        <v/>
      </c>
      <c r="R413" s="9"/>
      <c r="S413" s="12"/>
      <c r="T413" s="9"/>
      <c r="U413" s="13"/>
      <c r="V413" s="9"/>
    </row>
    <row r="414" customFormat="false" ht="15" hidden="false" customHeight="false" outlineLevel="0" collapsed="false">
      <c r="A414" s="9"/>
      <c r="B414" s="9"/>
      <c r="C414" s="9"/>
      <c r="D414" s="14"/>
      <c r="E414" s="9"/>
      <c r="F414" s="9"/>
      <c r="G414" s="9"/>
      <c r="H414" s="14"/>
      <c r="I414" s="14"/>
      <c r="J414" s="12"/>
      <c r="K414" s="13"/>
      <c r="L414" s="13"/>
      <c r="M414" s="14"/>
      <c r="N414" s="9" t="str">
        <f aca="false">IF($D414="","",IFERROR(INDEX(Lists!$B$2:$B$12,MATCH($D414,Lists!$A$2:$A$12,0)),""))</f>
        <v/>
      </c>
      <c r="O414" s="10" t="str">
        <f aca="true">IF($J414="","",MAX(0,(IF($S414&lt;&gt;"",$S414,TODAY())-$J414)/365.25))</f>
        <v/>
      </c>
      <c r="P414" s="11" t="str">
        <f aca="false">IF(OR($K414="",$N414="",$N414=0,$M414="Not depreciated"),"",IF($M414="Reducing balance",$K414-($K414*(1-(1/$N414))^MIN($O414,$N414)),MIN(($K414-IF($L414="",0,$L414))/$N414*$O414,$K414-IF($L414="",0,$L414))))</f>
        <v/>
      </c>
      <c r="Q414" s="11" t="str">
        <f aca="false">IF($K414="","",$K414-IF($P414="",0,$P414))</f>
        <v/>
      </c>
      <c r="R414" s="9"/>
      <c r="S414" s="12"/>
      <c r="T414" s="9"/>
      <c r="U414" s="13"/>
      <c r="V414" s="9"/>
    </row>
    <row r="415" customFormat="false" ht="15" hidden="false" customHeight="false" outlineLevel="0" collapsed="false">
      <c r="A415" s="9"/>
      <c r="B415" s="9"/>
      <c r="C415" s="9"/>
      <c r="D415" s="14"/>
      <c r="E415" s="9"/>
      <c r="F415" s="9"/>
      <c r="G415" s="9"/>
      <c r="H415" s="14"/>
      <c r="I415" s="14"/>
      <c r="J415" s="12"/>
      <c r="K415" s="13"/>
      <c r="L415" s="13"/>
      <c r="M415" s="14"/>
      <c r="N415" s="9" t="str">
        <f aca="false">IF($D415="","",IFERROR(INDEX(Lists!$B$2:$B$12,MATCH($D415,Lists!$A$2:$A$12,0)),""))</f>
        <v/>
      </c>
      <c r="O415" s="10" t="str">
        <f aca="true">IF($J415="","",MAX(0,(IF($S415&lt;&gt;"",$S415,TODAY())-$J415)/365.25))</f>
        <v/>
      </c>
      <c r="P415" s="11" t="str">
        <f aca="false">IF(OR($K415="",$N415="",$N415=0,$M415="Not depreciated"),"",IF($M415="Reducing balance",$K415-($K415*(1-(1/$N415))^MIN($O415,$N415)),MIN(($K415-IF($L415="",0,$L415))/$N415*$O415,$K415-IF($L415="",0,$L415))))</f>
        <v/>
      </c>
      <c r="Q415" s="11" t="str">
        <f aca="false">IF($K415="","",$K415-IF($P415="",0,$P415))</f>
        <v/>
      </c>
      <c r="R415" s="9"/>
      <c r="S415" s="12"/>
      <c r="T415" s="9"/>
      <c r="U415" s="13"/>
      <c r="V415" s="9"/>
    </row>
    <row r="416" customFormat="false" ht="15" hidden="false" customHeight="false" outlineLevel="0" collapsed="false">
      <c r="A416" s="9"/>
      <c r="B416" s="9"/>
      <c r="C416" s="9"/>
      <c r="D416" s="14"/>
      <c r="E416" s="9"/>
      <c r="F416" s="9"/>
      <c r="G416" s="9"/>
      <c r="H416" s="14"/>
      <c r="I416" s="14"/>
      <c r="J416" s="12"/>
      <c r="K416" s="13"/>
      <c r="L416" s="13"/>
      <c r="M416" s="14"/>
      <c r="N416" s="9" t="str">
        <f aca="false">IF($D416="","",IFERROR(INDEX(Lists!$B$2:$B$12,MATCH($D416,Lists!$A$2:$A$12,0)),""))</f>
        <v/>
      </c>
      <c r="O416" s="10" t="str">
        <f aca="true">IF($J416="","",MAX(0,(IF($S416&lt;&gt;"",$S416,TODAY())-$J416)/365.25))</f>
        <v/>
      </c>
      <c r="P416" s="11" t="str">
        <f aca="false">IF(OR($K416="",$N416="",$N416=0,$M416="Not depreciated"),"",IF($M416="Reducing balance",$K416-($K416*(1-(1/$N416))^MIN($O416,$N416)),MIN(($K416-IF($L416="",0,$L416))/$N416*$O416,$K416-IF($L416="",0,$L416))))</f>
        <v/>
      </c>
      <c r="Q416" s="11" t="str">
        <f aca="false">IF($K416="","",$K416-IF($P416="",0,$P416))</f>
        <v/>
      </c>
      <c r="R416" s="9"/>
      <c r="S416" s="12"/>
      <c r="T416" s="9"/>
      <c r="U416" s="13"/>
      <c r="V416" s="9"/>
    </row>
    <row r="417" customFormat="false" ht="15" hidden="false" customHeight="false" outlineLevel="0" collapsed="false">
      <c r="A417" s="9"/>
      <c r="B417" s="9"/>
      <c r="C417" s="9"/>
      <c r="D417" s="14"/>
      <c r="E417" s="9"/>
      <c r="F417" s="9"/>
      <c r="G417" s="9"/>
      <c r="H417" s="14"/>
      <c r="I417" s="14"/>
      <c r="J417" s="12"/>
      <c r="K417" s="13"/>
      <c r="L417" s="13"/>
      <c r="M417" s="14"/>
      <c r="N417" s="9" t="str">
        <f aca="false">IF($D417="","",IFERROR(INDEX(Lists!$B$2:$B$12,MATCH($D417,Lists!$A$2:$A$12,0)),""))</f>
        <v/>
      </c>
      <c r="O417" s="10" t="str">
        <f aca="true">IF($J417="","",MAX(0,(IF($S417&lt;&gt;"",$S417,TODAY())-$J417)/365.25))</f>
        <v/>
      </c>
      <c r="P417" s="11" t="str">
        <f aca="false">IF(OR($K417="",$N417="",$N417=0,$M417="Not depreciated"),"",IF($M417="Reducing balance",$K417-($K417*(1-(1/$N417))^MIN($O417,$N417)),MIN(($K417-IF($L417="",0,$L417))/$N417*$O417,$K417-IF($L417="",0,$L417))))</f>
        <v/>
      </c>
      <c r="Q417" s="11" t="str">
        <f aca="false">IF($K417="","",$K417-IF($P417="",0,$P417))</f>
        <v/>
      </c>
      <c r="R417" s="9"/>
      <c r="S417" s="12"/>
      <c r="T417" s="9"/>
      <c r="U417" s="13"/>
      <c r="V417" s="9"/>
    </row>
    <row r="418" customFormat="false" ht="15" hidden="false" customHeight="false" outlineLevel="0" collapsed="false">
      <c r="A418" s="9"/>
      <c r="B418" s="9"/>
      <c r="C418" s="9"/>
      <c r="D418" s="14"/>
      <c r="E418" s="9"/>
      <c r="F418" s="9"/>
      <c r="G418" s="9"/>
      <c r="H418" s="14"/>
      <c r="I418" s="14"/>
      <c r="J418" s="12"/>
      <c r="K418" s="13"/>
      <c r="L418" s="13"/>
      <c r="M418" s="14"/>
      <c r="N418" s="9" t="str">
        <f aca="false">IF($D418="","",IFERROR(INDEX(Lists!$B$2:$B$12,MATCH($D418,Lists!$A$2:$A$12,0)),""))</f>
        <v/>
      </c>
      <c r="O418" s="10" t="str">
        <f aca="true">IF($J418="","",MAX(0,(IF($S418&lt;&gt;"",$S418,TODAY())-$J418)/365.25))</f>
        <v/>
      </c>
      <c r="P418" s="11" t="str">
        <f aca="false">IF(OR($K418="",$N418="",$N418=0,$M418="Not depreciated"),"",IF($M418="Reducing balance",$K418-($K418*(1-(1/$N418))^MIN($O418,$N418)),MIN(($K418-IF($L418="",0,$L418))/$N418*$O418,$K418-IF($L418="",0,$L418))))</f>
        <v/>
      </c>
      <c r="Q418" s="11" t="str">
        <f aca="false">IF($K418="","",$K418-IF($P418="",0,$P418))</f>
        <v/>
      </c>
      <c r="R418" s="9"/>
      <c r="S418" s="12"/>
      <c r="T418" s="9"/>
      <c r="U418" s="13"/>
      <c r="V418" s="9"/>
    </row>
    <row r="419" customFormat="false" ht="15" hidden="false" customHeight="false" outlineLevel="0" collapsed="false">
      <c r="A419" s="9"/>
      <c r="B419" s="9"/>
      <c r="C419" s="9"/>
      <c r="D419" s="14"/>
      <c r="E419" s="9"/>
      <c r="F419" s="9"/>
      <c r="G419" s="9"/>
      <c r="H419" s="14"/>
      <c r="I419" s="14"/>
      <c r="J419" s="12"/>
      <c r="K419" s="13"/>
      <c r="L419" s="13"/>
      <c r="M419" s="14"/>
      <c r="N419" s="9" t="str">
        <f aca="false">IF($D419="","",IFERROR(INDEX(Lists!$B$2:$B$12,MATCH($D419,Lists!$A$2:$A$12,0)),""))</f>
        <v/>
      </c>
      <c r="O419" s="10" t="str">
        <f aca="true">IF($J419="","",MAX(0,(IF($S419&lt;&gt;"",$S419,TODAY())-$J419)/365.25))</f>
        <v/>
      </c>
      <c r="P419" s="11" t="str">
        <f aca="false">IF(OR($K419="",$N419="",$N419=0,$M419="Not depreciated"),"",IF($M419="Reducing balance",$K419-($K419*(1-(1/$N419))^MIN($O419,$N419)),MIN(($K419-IF($L419="",0,$L419))/$N419*$O419,$K419-IF($L419="",0,$L419))))</f>
        <v/>
      </c>
      <c r="Q419" s="11" t="str">
        <f aca="false">IF($K419="","",$K419-IF($P419="",0,$P419))</f>
        <v/>
      </c>
      <c r="R419" s="9"/>
      <c r="S419" s="12"/>
      <c r="T419" s="9"/>
      <c r="U419" s="13"/>
      <c r="V419" s="9"/>
    </row>
    <row r="420" customFormat="false" ht="15" hidden="false" customHeight="false" outlineLevel="0" collapsed="false">
      <c r="A420" s="9"/>
      <c r="B420" s="9"/>
      <c r="C420" s="9"/>
      <c r="D420" s="14"/>
      <c r="E420" s="9"/>
      <c r="F420" s="9"/>
      <c r="G420" s="9"/>
      <c r="H420" s="14"/>
      <c r="I420" s="14"/>
      <c r="J420" s="12"/>
      <c r="K420" s="13"/>
      <c r="L420" s="13"/>
      <c r="M420" s="14"/>
      <c r="N420" s="9" t="str">
        <f aca="false">IF($D420="","",IFERROR(INDEX(Lists!$B$2:$B$12,MATCH($D420,Lists!$A$2:$A$12,0)),""))</f>
        <v/>
      </c>
      <c r="O420" s="10" t="str">
        <f aca="true">IF($J420="","",MAX(0,(IF($S420&lt;&gt;"",$S420,TODAY())-$J420)/365.25))</f>
        <v/>
      </c>
      <c r="P420" s="11" t="str">
        <f aca="false">IF(OR($K420="",$N420="",$N420=0,$M420="Not depreciated"),"",IF($M420="Reducing balance",$K420-($K420*(1-(1/$N420))^MIN($O420,$N420)),MIN(($K420-IF($L420="",0,$L420))/$N420*$O420,$K420-IF($L420="",0,$L420))))</f>
        <v/>
      </c>
      <c r="Q420" s="11" t="str">
        <f aca="false">IF($K420="","",$K420-IF($P420="",0,$P420))</f>
        <v/>
      </c>
      <c r="R420" s="9"/>
      <c r="S420" s="12"/>
      <c r="T420" s="9"/>
      <c r="U420" s="13"/>
      <c r="V420" s="9"/>
    </row>
    <row r="421" customFormat="false" ht="15" hidden="false" customHeight="false" outlineLevel="0" collapsed="false">
      <c r="A421" s="9"/>
      <c r="B421" s="9"/>
      <c r="C421" s="9"/>
      <c r="D421" s="14"/>
      <c r="E421" s="9"/>
      <c r="F421" s="9"/>
      <c r="G421" s="9"/>
      <c r="H421" s="14"/>
      <c r="I421" s="14"/>
      <c r="J421" s="12"/>
      <c r="K421" s="13"/>
      <c r="L421" s="13"/>
      <c r="M421" s="14"/>
      <c r="N421" s="9" t="str">
        <f aca="false">IF($D421="","",IFERROR(INDEX(Lists!$B$2:$B$12,MATCH($D421,Lists!$A$2:$A$12,0)),""))</f>
        <v/>
      </c>
      <c r="O421" s="10" t="str">
        <f aca="true">IF($J421="","",MAX(0,(IF($S421&lt;&gt;"",$S421,TODAY())-$J421)/365.25))</f>
        <v/>
      </c>
      <c r="P421" s="11" t="str">
        <f aca="false">IF(OR($K421="",$N421="",$N421=0,$M421="Not depreciated"),"",IF($M421="Reducing balance",$K421-($K421*(1-(1/$N421))^MIN($O421,$N421)),MIN(($K421-IF($L421="",0,$L421))/$N421*$O421,$K421-IF($L421="",0,$L421))))</f>
        <v/>
      </c>
      <c r="Q421" s="11" t="str">
        <f aca="false">IF($K421="","",$K421-IF($P421="",0,$P421))</f>
        <v/>
      </c>
      <c r="R421" s="9"/>
      <c r="S421" s="12"/>
      <c r="T421" s="9"/>
      <c r="U421" s="13"/>
      <c r="V421" s="9"/>
    </row>
    <row r="422" customFormat="false" ht="15" hidden="false" customHeight="false" outlineLevel="0" collapsed="false">
      <c r="A422" s="9"/>
      <c r="B422" s="9"/>
      <c r="C422" s="9"/>
      <c r="D422" s="14"/>
      <c r="E422" s="9"/>
      <c r="F422" s="9"/>
      <c r="G422" s="9"/>
      <c r="H422" s="14"/>
      <c r="I422" s="14"/>
      <c r="J422" s="12"/>
      <c r="K422" s="13"/>
      <c r="L422" s="13"/>
      <c r="M422" s="14"/>
      <c r="N422" s="9" t="str">
        <f aca="false">IF($D422="","",IFERROR(INDEX(Lists!$B$2:$B$12,MATCH($D422,Lists!$A$2:$A$12,0)),""))</f>
        <v/>
      </c>
      <c r="O422" s="10" t="str">
        <f aca="true">IF($J422="","",MAX(0,(IF($S422&lt;&gt;"",$S422,TODAY())-$J422)/365.25))</f>
        <v/>
      </c>
      <c r="P422" s="11" t="str">
        <f aca="false">IF(OR($K422="",$N422="",$N422=0,$M422="Not depreciated"),"",IF($M422="Reducing balance",$K422-($K422*(1-(1/$N422))^MIN($O422,$N422)),MIN(($K422-IF($L422="",0,$L422))/$N422*$O422,$K422-IF($L422="",0,$L422))))</f>
        <v/>
      </c>
      <c r="Q422" s="11" t="str">
        <f aca="false">IF($K422="","",$K422-IF($P422="",0,$P422))</f>
        <v/>
      </c>
      <c r="R422" s="9"/>
      <c r="S422" s="12"/>
      <c r="T422" s="9"/>
      <c r="U422" s="13"/>
      <c r="V422" s="9"/>
    </row>
    <row r="423" customFormat="false" ht="15" hidden="false" customHeight="false" outlineLevel="0" collapsed="false">
      <c r="A423" s="9"/>
      <c r="B423" s="9"/>
      <c r="C423" s="9"/>
      <c r="D423" s="14"/>
      <c r="E423" s="9"/>
      <c r="F423" s="9"/>
      <c r="G423" s="9"/>
      <c r="H423" s="14"/>
      <c r="I423" s="14"/>
      <c r="J423" s="12"/>
      <c r="K423" s="13"/>
      <c r="L423" s="13"/>
      <c r="M423" s="14"/>
      <c r="N423" s="9" t="str">
        <f aca="false">IF($D423="","",IFERROR(INDEX(Lists!$B$2:$B$12,MATCH($D423,Lists!$A$2:$A$12,0)),""))</f>
        <v/>
      </c>
      <c r="O423" s="10" t="str">
        <f aca="true">IF($J423="","",MAX(0,(IF($S423&lt;&gt;"",$S423,TODAY())-$J423)/365.25))</f>
        <v/>
      </c>
      <c r="P423" s="11" t="str">
        <f aca="false">IF(OR($K423="",$N423="",$N423=0,$M423="Not depreciated"),"",IF($M423="Reducing balance",$K423-($K423*(1-(1/$N423))^MIN($O423,$N423)),MIN(($K423-IF($L423="",0,$L423))/$N423*$O423,$K423-IF($L423="",0,$L423))))</f>
        <v/>
      </c>
      <c r="Q423" s="11" t="str">
        <f aca="false">IF($K423="","",$K423-IF($P423="",0,$P423))</f>
        <v/>
      </c>
      <c r="R423" s="9"/>
      <c r="S423" s="12"/>
      <c r="T423" s="9"/>
      <c r="U423" s="13"/>
      <c r="V423" s="9"/>
    </row>
    <row r="424" customFormat="false" ht="15" hidden="false" customHeight="false" outlineLevel="0" collapsed="false">
      <c r="A424" s="9"/>
      <c r="B424" s="9"/>
      <c r="C424" s="9"/>
      <c r="D424" s="14"/>
      <c r="E424" s="9"/>
      <c r="F424" s="9"/>
      <c r="G424" s="9"/>
      <c r="H424" s="14"/>
      <c r="I424" s="14"/>
      <c r="J424" s="12"/>
      <c r="K424" s="13"/>
      <c r="L424" s="13"/>
      <c r="M424" s="14"/>
      <c r="N424" s="9" t="str">
        <f aca="false">IF($D424="","",IFERROR(INDEX(Lists!$B$2:$B$12,MATCH($D424,Lists!$A$2:$A$12,0)),""))</f>
        <v/>
      </c>
      <c r="O424" s="10" t="str">
        <f aca="true">IF($J424="","",MAX(0,(IF($S424&lt;&gt;"",$S424,TODAY())-$J424)/365.25))</f>
        <v/>
      </c>
      <c r="P424" s="11" t="str">
        <f aca="false">IF(OR($K424="",$N424="",$N424=0,$M424="Not depreciated"),"",IF($M424="Reducing balance",$K424-($K424*(1-(1/$N424))^MIN($O424,$N424)),MIN(($K424-IF($L424="",0,$L424))/$N424*$O424,$K424-IF($L424="",0,$L424))))</f>
        <v/>
      </c>
      <c r="Q424" s="11" t="str">
        <f aca="false">IF($K424="","",$K424-IF($P424="",0,$P424))</f>
        <v/>
      </c>
      <c r="R424" s="9"/>
      <c r="S424" s="12"/>
      <c r="T424" s="9"/>
      <c r="U424" s="13"/>
      <c r="V424" s="9"/>
    </row>
    <row r="425" customFormat="false" ht="15" hidden="false" customHeight="false" outlineLevel="0" collapsed="false">
      <c r="A425" s="9"/>
      <c r="B425" s="9"/>
      <c r="C425" s="9"/>
      <c r="D425" s="14"/>
      <c r="E425" s="9"/>
      <c r="F425" s="9"/>
      <c r="G425" s="9"/>
      <c r="H425" s="14"/>
      <c r="I425" s="14"/>
      <c r="J425" s="12"/>
      <c r="K425" s="13"/>
      <c r="L425" s="13"/>
      <c r="M425" s="14"/>
      <c r="N425" s="9" t="str">
        <f aca="false">IF($D425="","",IFERROR(INDEX(Lists!$B$2:$B$12,MATCH($D425,Lists!$A$2:$A$12,0)),""))</f>
        <v/>
      </c>
      <c r="O425" s="10" t="str">
        <f aca="true">IF($J425="","",MAX(0,(IF($S425&lt;&gt;"",$S425,TODAY())-$J425)/365.25))</f>
        <v/>
      </c>
      <c r="P425" s="11" t="str">
        <f aca="false">IF(OR($K425="",$N425="",$N425=0,$M425="Not depreciated"),"",IF($M425="Reducing balance",$K425-($K425*(1-(1/$N425))^MIN($O425,$N425)),MIN(($K425-IF($L425="",0,$L425))/$N425*$O425,$K425-IF($L425="",0,$L425))))</f>
        <v/>
      </c>
      <c r="Q425" s="11" t="str">
        <f aca="false">IF($K425="","",$K425-IF($P425="",0,$P425))</f>
        <v/>
      </c>
      <c r="R425" s="9"/>
      <c r="S425" s="12"/>
      <c r="T425" s="9"/>
      <c r="U425" s="13"/>
      <c r="V425" s="9"/>
    </row>
    <row r="426" customFormat="false" ht="15" hidden="false" customHeight="false" outlineLevel="0" collapsed="false">
      <c r="A426" s="9"/>
      <c r="B426" s="9"/>
      <c r="C426" s="9"/>
      <c r="D426" s="14"/>
      <c r="E426" s="9"/>
      <c r="F426" s="9"/>
      <c r="G426" s="9"/>
      <c r="H426" s="14"/>
      <c r="I426" s="14"/>
      <c r="J426" s="12"/>
      <c r="K426" s="13"/>
      <c r="L426" s="13"/>
      <c r="M426" s="14"/>
      <c r="N426" s="9" t="str">
        <f aca="false">IF($D426="","",IFERROR(INDEX(Lists!$B$2:$B$12,MATCH($D426,Lists!$A$2:$A$12,0)),""))</f>
        <v/>
      </c>
      <c r="O426" s="10" t="str">
        <f aca="true">IF($J426="","",MAX(0,(IF($S426&lt;&gt;"",$S426,TODAY())-$J426)/365.25))</f>
        <v/>
      </c>
      <c r="P426" s="11" t="str">
        <f aca="false">IF(OR($K426="",$N426="",$N426=0,$M426="Not depreciated"),"",IF($M426="Reducing balance",$K426-($K426*(1-(1/$N426))^MIN($O426,$N426)),MIN(($K426-IF($L426="",0,$L426))/$N426*$O426,$K426-IF($L426="",0,$L426))))</f>
        <v/>
      </c>
      <c r="Q426" s="11" t="str">
        <f aca="false">IF($K426="","",$K426-IF($P426="",0,$P426))</f>
        <v/>
      </c>
      <c r="R426" s="9"/>
      <c r="S426" s="12"/>
      <c r="T426" s="9"/>
      <c r="U426" s="13"/>
      <c r="V426" s="9"/>
    </row>
    <row r="427" customFormat="false" ht="15" hidden="false" customHeight="false" outlineLevel="0" collapsed="false">
      <c r="A427" s="9"/>
      <c r="B427" s="9"/>
      <c r="C427" s="9"/>
      <c r="D427" s="14"/>
      <c r="E427" s="9"/>
      <c r="F427" s="9"/>
      <c r="G427" s="9"/>
      <c r="H427" s="14"/>
      <c r="I427" s="14"/>
      <c r="J427" s="12"/>
      <c r="K427" s="13"/>
      <c r="L427" s="13"/>
      <c r="M427" s="14"/>
      <c r="N427" s="9" t="str">
        <f aca="false">IF($D427="","",IFERROR(INDEX(Lists!$B$2:$B$12,MATCH($D427,Lists!$A$2:$A$12,0)),""))</f>
        <v/>
      </c>
      <c r="O427" s="10" t="str">
        <f aca="true">IF($J427="","",MAX(0,(IF($S427&lt;&gt;"",$S427,TODAY())-$J427)/365.25))</f>
        <v/>
      </c>
      <c r="P427" s="11" t="str">
        <f aca="false">IF(OR($K427="",$N427="",$N427=0,$M427="Not depreciated"),"",IF($M427="Reducing balance",$K427-($K427*(1-(1/$N427))^MIN($O427,$N427)),MIN(($K427-IF($L427="",0,$L427))/$N427*$O427,$K427-IF($L427="",0,$L427))))</f>
        <v/>
      </c>
      <c r="Q427" s="11" t="str">
        <f aca="false">IF($K427="","",$K427-IF($P427="",0,$P427))</f>
        <v/>
      </c>
      <c r="R427" s="9"/>
      <c r="S427" s="12"/>
      <c r="T427" s="9"/>
      <c r="U427" s="13"/>
      <c r="V427" s="9"/>
    </row>
    <row r="428" customFormat="false" ht="15" hidden="false" customHeight="false" outlineLevel="0" collapsed="false">
      <c r="A428" s="9"/>
      <c r="B428" s="9"/>
      <c r="C428" s="9"/>
      <c r="D428" s="14"/>
      <c r="E428" s="9"/>
      <c r="F428" s="9"/>
      <c r="G428" s="9"/>
      <c r="H428" s="14"/>
      <c r="I428" s="14"/>
      <c r="J428" s="12"/>
      <c r="K428" s="13"/>
      <c r="L428" s="13"/>
      <c r="M428" s="14"/>
      <c r="N428" s="9" t="str">
        <f aca="false">IF($D428="","",IFERROR(INDEX(Lists!$B$2:$B$12,MATCH($D428,Lists!$A$2:$A$12,0)),""))</f>
        <v/>
      </c>
      <c r="O428" s="10" t="str">
        <f aca="true">IF($J428="","",MAX(0,(IF($S428&lt;&gt;"",$S428,TODAY())-$J428)/365.25))</f>
        <v/>
      </c>
      <c r="P428" s="11" t="str">
        <f aca="false">IF(OR($K428="",$N428="",$N428=0,$M428="Not depreciated"),"",IF($M428="Reducing balance",$K428-($K428*(1-(1/$N428))^MIN($O428,$N428)),MIN(($K428-IF($L428="",0,$L428))/$N428*$O428,$K428-IF($L428="",0,$L428))))</f>
        <v/>
      </c>
      <c r="Q428" s="11" t="str">
        <f aca="false">IF($K428="","",$K428-IF($P428="",0,$P428))</f>
        <v/>
      </c>
      <c r="R428" s="9"/>
      <c r="S428" s="12"/>
      <c r="T428" s="9"/>
      <c r="U428" s="13"/>
      <c r="V428" s="9"/>
    </row>
    <row r="429" customFormat="false" ht="15" hidden="false" customHeight="false" outlineLevel="0" collapsed="false">
      <c r="A429" s="9"/>
      <c r="B429" s="9"/>
      <c r="C429" s="9"/>
      <c r="D429" s="14"/>
      <c r="E429" s="9"/>
      <c r="F429" s="9"/>
      <c r="G429" s="9"/>
      <c r="H429" s="14"/>
      <c r="I429" s="14"/>
      <c r="J429" s="12"/>
      <c r="K429" s="13"/>
      <c r="L429" s="13"/>
      <c r="M429" s="14"/>
      <c r="N429" s="9" t="str">
        <f aca="false">IF($D429="","",IFERROR(INDEX(Lists!$B$2:$B$12,MATCH($D429,Lists!$A$2:$A$12,0)),""))</f>
        <v/>
      </c>
      <c r="O429" s="10" t="str">
        <f aca="true">IF($J429="","",MAX(0,(IF($S429&lt;&gt;"",$S429,TODAY())-$J429)/365.25))</f>
        <v/>
      </c>
      <c r="P429" s="11" t="str">
        <f aca="false">IF(OR($K429="",$N429="",$N429=0,$M429="Not depreciated"),"",IF($M429="Reducing balance",$K429-($K429*(1-(1/$N429))^MIN($O429,$N429)),MIN(($K429-IF($L429="",0,$L429))/$N429*$O429,$K429-IF($L429="",0,$L429))))</f>
        <v/>
      </c>
      <c r="Q429" s="11" t="str">
        <f aca="false">IF($K429="","",$K429-IF($P429="",0,$P429))</f>
        <v/>
      </c>
      <c r="R429" s="9"/>
      <c r="S429" s="12"/>
      <c r="T429" s="9"/>
      <c r="U429" s="13"/>
      <c r="V429" s="9"/>
    </row>
    <row r="430" customFormat="false" ht="15" hidden="false" customHeight="false" outlineLevel="0" collapsed="false">
      <c r="A430" s="9"/>
      <c r="B430" s="9"/>
      <c r="C430" s="9"/>
      <c r="D430" s="14"/>
      <c r="E430" s="9"/>
      <c r="F430" s="9"/>
      <c r="G430" s="9"/>
      <c r="H430" s="14"/>
      <c r="I430" s="14"/>
      <c r="J430" s="12"/>
      <c r="K430" s="13"/>
      <c r="L430" s="13"/>
      <c r="M430" s="14"/>
      <c r="N430" s="9" t="str">
        <f aca="false">IF($D430="","",IFERROR(INDEX(Lists!$B$2:$B$12,MATCH($D430,Lists!$A$2:$A$12,0)),""))</f>
        <v/>
      </c>
      <c r="O430" s="10" t="str">
        <f aca="true">IF($J430="","",MAX(0,(IF($S430&lt;&gt;"",$S430,TODAY())-$J430)/365.25))</f>
        <v/>
      </c>
      <c r="P430" s="11" t="str">
        <f aca="false">IF(OR($K430="",$N430="",$N430=0,$M430="Not depreciated"),"",IF($M430="Reducing balance",$K430-($K430*(1-(1/$N430))^MIN($O430,$N430)),MIN(($K430-IF($L430="",0,$L430))/$N430*$O430,$K430-IF($L430="",0,$L430))))</f>
        <v/>
      </c>
      <c r="Q430" s="11" t="str">
        <f aca="false">IF($K430="","",$K430-IF($P430="",0,$P430))</f>
        <v/>
      </c>
      <c r="R430" s="9"/>
      <c r="S430" s="12"/>
      <c r="T430" s="9"/>
      <c r="U430" s="13"/>
      <c r="V430" s="9"/>
    </row>
    <row r="431" customFormat="false" ht="15" hidden="false" customHeight="false" outlineLevel="0" collapsed="false">
      <c r="A431" s="9"/>
      <c r="B431" s="9"/>
      <c r="C431" s="9"/>
      <c r="D431" s="14"/>
      <c r="E431" s="9"/>
      <c r="F431" s="9"/>
      <c r="G431" s="9"/>
      <c r="H431" s="14"/>
      <c r="I431" s="14"/>
      <c r="J431" s="12"/>
      <c r="K431" s="13"/>
      <c r="L431" s="13"/>
      <c r="M431" s="14"/>
      <c r="N431" s="9" t="str">
        <f aca="false">IF($D431="","",IFERROR(INDEX(Lists!$B$2:$B$12,MATCH($D431,Lists!$A$2:$A$12,0)),""))</f>
        <v/>
      </c>
      <c r="O431" s="10" t="str">
        <f aca="true">IF($J431="","",MAX(0,(IF($S431&lt;&gt;"",$S431,TODAY())-$J431)/365.25))</f>
        <v/>
      </c>
      <c r="P431" s="11" t="str">
        <f aca="false">IF(OR($K431="",$N431="",$N431=0,$M431="Not depreciated"),"",IF($M431="Reducing balance",$K431-($K431*(1-(1/$N431))^MIN($O431,$N431)),MIN(($K431-IF($L431="",0,$L431))/$N431*$O431,$K431-IF($L431="",0,$L431))))</f>
        <v/>
      </c>
      <c r="Q431" s="11" t="str">
        <f aca="false">IF($K431="","",$K431-IF($P431="",0,$P431))</f>
        <v/>
      </c>
      <c r="R431" s="9"/>
      <c r="S431" s="12"/>
      <c r="T431" s="9"/>
      <c r="U431" s="13"/>
      <c r="V431" s="9"/>
    </row>
    <row r="432" customFormat="false" ht="15" hidden="false" customHeight="false" outlineLevel="0" collapsed="false">
      <c r="A432" s="9"/>
      <c r="B432" s="9"/>
      <c r="C432" s="9"/>
      <c r="D432" s="14"/>
      <c r="E432" s="9"/>
      <c r="F432" s="9"/>
      <c r="G432" s="9"/>
      <c r="H432" s="14"/>
      <c r="I432" s="14"/>
      <c r="J432" s="12"/>
      <c r="K432" s="13"/>
      <c r="L432" s="13"/>
      <c r="M432" s="14"/>
      <c r="N432" s="9" t="str">
        <f aca="false">IF($D432="","",IFERROR(INDEX(Lists!$B$2:$B$12,MATCH($D432,Lists!$A$2:$A$12,0)),""))</f>
        <v/>
      </c>
      <c r="O432" s="10" t="str">
        <f aca="true">IF($J432="","",MAX(0,(IF($S432&lt;&gt;"",$S432,TODAY())-$J432)/365.25))</f>
        <v/>
      </c>
      <c r="P432" s="11" t="str">
        <f aca="false">IF(OR($K432="",$N432="",$N432=0,$M432="Not depreciated"),"",IF($M432="Reducing balance",$K432-($K432*(1-(1/$N432))^MIN($O432,$N432)),MIN(($K432-IF($L432="",0,$L432))/$N432*$O432,$K432-IF($L432="",0,$L432))))</f>
        <v/>
      </c>
      <c r="Q432" s="11" t="str">
        <f aca="false">IF($K432="","",$K432-IF($P432="",0,$P432))</f>
        <v/>
      </c>
      <c r="R432" s="9"/>
      <c r="S432" s="12"/>
      <c r="T432" s="9"/>
      <c r="U432" s="13"/>
      <c r="V432" s="9"/>
    </row>
    <row r="433" customFormat="false" ht="15" hidden="false" customHeight="false" outlineLevel="0" collapsed="false">
      <c r="A433" s="9"/>
      <c r="B433" s="9"/>
      <c r="C433" s="9"/>
      <c r="D433" s="14"/>
      <c r="E433" s="9"/>
      <c r="F433" s="9"/>
      <c r="G433" s="9"/>
      <c r="H433" s="14"/>
      <c r="I433" s="14"/>
      <c r="J433" s="12"/>
      <c r="K433" s="13"/>
      <c r="L433" s="13"/>
      <c r="M433" s="14"/>
      <c r="N433" s="9" t="str">
        <f aca="false">IF($D433="","",IFERROR(INDEX(Lists!$B$2:$B$12,MATCH($D433,Lists!$A$2:$A$12,0)),""))</f>
        <v/>
      </c>
      <c r="O433" s="10" t="str">
        <f aca="true">IF($J433="","",MAX(0,(IF($S433&lt;&gt;"",$S433,TODAY())-$J433)/365.25))</f>
        <v/>
      </c>
      <c r="P433" s="11" t="str">
        <f aca="false">IF(OR($K433="",$N433="",$N433=0,$M433="Not depreciated"),"",IF($M433="Reducing balance",$K433-($K433*(1-(1/$N433))^MIN($O433,$N433)),MIN(($K433-IF($L433="",0,$L433))/$N433*$O433,$K433-IF($L433="",0,$L433))))</f>
        <v/>
      </c>
      <c r="Q433" s="11" t="str">
        <f aca="false">IF($K433="","",$K433-IF($P433="",0,$P433))</f>
        <v/>
      </c>
      <c r="R433" s="9"/>
      <c r="S433" s="12"/>
      <c r="T433" s="9"/>
      <c r="U433" s="13"/>
      <c r="V433" s="9"/>
    </row>
    <row r="434" customFormat="false" ht="15" hidden="false" customHeight="false" outlineLevel="0" collapsed="false">
      <c r="A434" s="9"/>
      <c r="B434" s="9"/>
      <c r="C434" s="9"/>
      <c r="D434" s="14"/>
      <c r="E434" s="9"/>
      <c r="F434" s="9"/>
      <c r="G434" s="9"/>
      <c r="H434" s="14"/>
      <c r="I434" s="14"/>
      <c r="J434" s="12"/>
      <c r="K434" s="13"/>
      <c r="L434" s="13"/>
      <c r="M434" s="14"/>
      <c r="N434" s="9" t="str">
        <f aca="false">IF($D434="","",IFERROR(INDEX(Lists!$B$2:$B$12,MATCH($D434,Lists!$A$2:$A$12,0)),""))</f>
        <v/>
      </c>
      <c r="O434" s="10" t="str">
        <f aca="true">IF($J434="","",MAX(0,(IF($S434&lt;&gt;"",$S434,TODAY())-$J434)/365.25))</f>
        <v/>
      </c>
      <c r="P434" s="11" t="str">
        <f aca="false">IF(OR($K434="",$N434="",$N434=0,$M434="Not depreciated"),"",IF($M434="Reducing balance",$K434-($K434*(1-(1/$N434))^MIN($O434,$N434)),MIN(($K434-IF($L434="",0,$L434))/$N434*$O434,$K434-IF($L434="",0,$L434))))</f>
        <v/>
      </c>
      <c r="Q434" s="11" t="str">
        <f aca="false">IF($K434="","",$K434-IF($P434="",0,$P434))</f>
        <v/>
      </c>
      <c r="R434" s="9"/>
      <c r="S434" s="12"/>
      <c r="T434" s="9"/>
      <c r="U434" s="13"/>
      <c r="V434" s="9"/>
    </row>
    <row r="435" customFormat="false" ht="15" hidden="false" customHeight="false" outlineLevel="0" collapsed="false">
      <c r="A435" s="9"/>
      <c r="B435" s="9"/>
      <c r="C435" s="9"/>
      <c r="D435" s="14"/>
      <c r="E435" s="9"/>
      <c r="F435" s="9"/>
      <c r="G435" s="9"/>
      <c r="H435" s="14"/>
      <c r="I435" s="14"/>
      <c r="J435" s="12"/>
      <c r="K435" s="13"/>
      <c r="L435" s="13"/>
      <c r="M435" s="14"/>
      <c r="N435" s="9" t="str">
        <f aca="false">IF($D435="","",IFERROR(INDEX(Lists!$B$2:$B$12,MATCH($D435,Lists!$A$2:$A$12,0)),""))</f>
        <v/>
      </c>
      <c r="O435" s="10" t="str">
        <f aca="true">IF($J435="","",MAX(0,(IF($S435&lt;&gt;"",$S435,TODAY())-$J435)/365.25))</f>
        <v/>
      </c>
      <c r="P435" s="11" t="str">
        <f aca="false">IF(OR($K435="",$N435="",$N435=0,$M435="Not depreciated"),"",IF($M435="Reducing balance",$K435-($K435*(1-(1/$N435))^MIN($O435,$N435)),MIN(($K435-IF($L435="",0,$L435))/$N435*$O435,$K435-IF($L435="",0,$L435))))</f>
        <v/>
      </c>
      <c r="Q435" s="11" t="str">
        <f aca="false">IF($K435="","",$K435-IF($P435="",0,$P435))</f>
        <v/>
      </c>
      <c r="R435" s="9"/>
      <c r="S435" s="12"/>
      <c r="T435" s="9"/>
      <c r="U435" s="13"/>
      <c r="V435" s="9"/>
    </row>
    <row r="436" customFormat="false" ht="15" hidden="false" customHeight="false" outlineLevel="0" collapsed="false">
      <c r="A436" s="9"/>
      <c r="B436" s="9"/>
      <c r="C436" s="9"/>
      <c r="D436" s="14"/>
      <c r="E436" s="9"/>
      <c r="F436" s="9"/>
      <c r="G436" s="9"/>
      <c r="H436" s="14"/>
      <c r="I436" s="14"/>
      <c r="J436" s="12"/>
      <c r="K436" s="13"/>
      <c r="L436" s="13"/>
      <c r="M436" s="14"/>
      <c r="N436" s="9" t="str">
        <f aca="false">IF($D436="","",IFERROR(INDEX(Lists!$B$2:$B$12,MATCH($D436,Lists!$A$2:$A$12,0)),""))</f>
        <v/>
      </c>
      <c r="O436" s="10" t="str">
        <f aca="true">IF($J436="","",MAX(0,(IF($S436&lt;&gt;"",$S436,TODAY())-$J436)/365.25))</f>
        <v/>
      </c>
      <c r="P436" s="11" t="str">
        <f aca="false">IF(OR($K436="",$N436="",$N436=0,$M436="Not depreciated"),"",IF($M436="Reducing balance",$K436-($K436*(1-(1/$N436))^MIN($O436,$N436)),MIN(($K436-IF($L436="",0,$L436))/$N436*$O436,$K436-IF($L436="",0,$L436))))</f>
        <v/>
      </c>
      <c r="Q436" s="11" t="str">
        <f aca="false">IF($K436="","",$K436-IF($P436="",0,$P436))</f>
        <v/>
      </c>
      <c r="R436" s="9"/>
      <c r="S436" s="12"/>
      <c r="T436" s="9"/>
      <c r="U436" s="13"/>
      <c r="V436" s="9"/>
    </row>
    <row r="437" customFormat="false" ht="15" hidden="false" customHeight="false" outlineLevel="0" collapsed="false">
      <c r="A437" s="9"/>
      <c r="B437" s="9"/>
      <c r="C437" s="9"/>
      <c r="D437" s="14"/>
      <c r="E437" s="9"/>
      <c r="F437" s="9"/>
      <c r="G437" s="9"/>
      <c r="H437" s="14"/>
      <c r="I437" s="14"/>
      <c r="J437" s="12"/>
      <c r="K437" s="13"/>
      <c r="L437" s="13"/>
      <c r="M437" s="14"/>
      <c r="N437" s="9" t="str">
        <f aca="false">IF($D437="","",IFERROR(INDEX(Lists!$B$2:$B$12,MATCH($D437,Lists!$A$2:$A$12,0)),""))</f>
        <v/>
      </c>
      <c r="O437" s="10" t="str">
        <f aca="true">IF($J437="","",MAX(0,(IF($S437&lt;&gt;"",$S437,TODAY())-$J437)/365.25))</f>
        <v/>
      </c>
      <c r="P437" s="11" t="str">
        <f aca="false">IF(OR($K437="",$N437="",$N437=0,$M437="Not depreciated"),"",IF($M437="Reducing balance",$K437-($K437*(1-(1/$N437))^MIN($O437,$N437)),MIN(($K437-IF($L437="",0,$L437))/$N437*$O437,$K437-IF($L437="",0,$L437))))</f>
        <v/>
      </c>
      <c r="Q437" s="11" t="str">
        <f aca="false">IF($K437="","",$K437-IF($P437="",0,$P437))</f>
        <v/>
      </c>
      <c r="R437" s="9"/>
      <c r="S437" s="12"/>
      <c r="T437" s="9"/>
      <c r="U437" s="13"/>
      <c r="V437" s="9"/>
    </row>
    <row r="438" customFormat="false" ht="15" hidden="false" customHeight="false" outlineLevel="0" collapsed="false">
      <c r="A438" s="9"/>
      <c r="B438" s="9"/>
      <c r="C438" s="9"/>
      <c r="D438" s="14"/>
      <c r="E438" s="9"/>
      <c r="F438" s="9"/>
      <c r="G438" s="9"/>
      <c r="H438" s="14"/>
      <c r="I438" s="14"/>
      <c r="J438" s="12"/>
      <c r="K438" s="13"/>
      <c r="L438" s="13"/>
      <c r="M438" s="14"/>
      <c r="N438" s="9" t="str">
        <f aca="false">IF($D438="","",IFERROR(INDEX(Lists!$B$2:$B$12,MATCH($D438,Lists!$A$2:$A$12,0)),""))</f>
        <v/>
      </c>
      <c r="O438" s="10" t="str">
        <f aca="true">IF($J438="","",MAX(0,(IF($S438&lt;&gt;"",$S438,TODAY())-$J438)/365.25))</f>
        <v/>
      </c>
      <c r="P438" s="11" t="str">
        <f aca="false">IF(OR($K438="",$N438="",$N438=0,$M438="Not depreciated"),"",IF($M438="Reducing balance",$K438-($K438*(1-(1/$N438))^MIN($O438,$N438)),MIN(($K438-IF($L438="",0,$L438))/$N438*$O438,$K438-IF($L438="",0,$L438))))</f>
        <v/>
      </c>
      <c r="Q438" s="11" t="str">
        <f aca="false">IF($K438="","",$K438-IF($P438="",0,$P438))</f>
        <v/>
      </c>
      <c r="R438" s="9"/>
      <c r="S438" s="12"/>
      <c r="T438" s="9"/>
      <c r="U438" s="13"/>
      <c r="V438" s="9"/>
    </row>
    <row r="439" customFormat="false" ht="15" hidden="false" customHeight="false" outlineLevel="0" collapsed="false">
      <c r="A439" s="9"/>
      <c r="B439" s="9"/>
      <c r="C439" s="9"/>
      <c r="D439" s="14"/>
      <c r="E439" s="9"/>
      <c r="F439" s="9"/>
      <c r="G439" s="9"/>
      <c r="H439" s="14"/>
      <c r="I439" s="14"/>
      <c r="J439" s="12"/>
      <c r="K439" s="13"/>
      <c r="L439" s="13"/>
      <c r="M439" s="14"/>
      <c r="N439" s="9" t="str">
        <f aca="false">IF($D439="","",IFERROR(INDEX(Lists!$B$2:$B$12,MATCH($D439,Lists!$A$2:$A$12,0)),""))</f>
        <v/>
      </c>
      <c r="O439" s="10" t="str">
        <f aca="true">IF($J439="","",MAX(0,(IF($S439&lt;&gt;"",$S439,TODAY())-$J439)/365.25))</f>
        <v/>
      </c>
      <c r="P439" s="11" t="str">
        <f aca="false">IF(OR($K439="",$N439="",$N439=0,$M439="Not depreciated"),"",IF($M439="Reducing balance",$K439-($K439*(1-(1/$N439))^MIN($O439,$N439)),MIN(($K439-IF($L439="",0,$L439))/$N439*$O439,$K439-IF($L439="",0,$L439))))</f>
        <v/>
      </c>
      <c r="Q439" s="11" t="str">
        <f aca="false">IF($K439="","",$K439-IF($P439="",0,$P439))</f>
        <v/>
      </c>
      <c r="R439" s="9"/>
      <c r="S439" s="12"/>
      <c r="T439" s="9"/>
      <c r="U439" s="13"/>
      <c r="V439" s="9"/>
    </row>
    <row r="440" customFormat="false" ht="15" hidden="false" customHeight="false" outlineLevel="0" collapsed="false">
      <c r="A440" s="9"/>
      <c r="B440" s="9"/>
      <c r="C440" s="9"/>
      <c r="D440" s="14"/>
      <c r="E440" s="9"/>
      <c r="F440" s="9"/>
      <c r="G440" s="9"/>
      <c r="H440" s="14"/>
      <c r="I440" s="14"/>
      <c r="J440" s="12"/>
      <c r="K440" s="13"/>
      <c r="L440" s="13"/>
      <c r="M440" s="14"/>
      <c r="N440" s="9" t="str">
        <f aca="false">IF($D440="","",IFERROR(INDEX(Lists!$B$2:$B$12,MATCH($D440,Lists!$A$2:$A$12,0)),""))</f>
        <v/>
      </c>
      <c r="O440" s="10" t="str">
        <f aca="true">IF($J440="","",MAX(0,(IF($S440&lt;&gt;"",$S440,TODAY())-$J440)/365.25))</f>
        <v/>
      </c>
      <c r="P440" s="11" t="str">
        <f aca="false">IF(OR($K440="",$N440="",$N440=0,$M440="Not depreciated"),"",IF($M440="Reducing balance",$K440-($K440*(1-(1/$N440))^MIN($O440,$N440)),MIN(($K440-IF($L440="",0,$L440))/$N440*$O440,$K440-IF($L440="",0,$L440))))</f>
        <v/>
      </c>
      <c r="Q440" s="11" t="str">
        <f aca="false">IF($K440="","",$K440-IF($P440="",0,$P440))</f>
        <v/>
      </c>
      <c r="R440" s="9"/>
      <c r="S440" s="12"/>
      <c r="T440" s="9"/>
      <c r="U440" s="13"/>
      <c r="V440" s="9"/>
    </row>
    <row r="441" customFormat="false" ht="15" hidden="false" customHeight="false" outlineLevel="0" collapsed="false">
      <c r="A441" s="9"/>
      <c r="B441" s="9"/>
      <c r="C441" s="9"/>
      <c r="D441" s="14"/>
      <c r="E441" s="9"/>
      <c r="F441" s="9"/>
      <c r="G441" s="9"/>
      <c r="H441" s="14"/>
      <c r="I441" s="14"/>
      <c r="J441" s="12"/>
      <c r="K441" s="13"/>
      <c r="L441" s="13"/>
      <c r="M441" s="14"/>
      <c r="N441" s="9" t="str">
        <f aca="false">IF($D441="","",IFERROR(INDEX(Lists!$B$2:$B$12,MATCH($D441,Lists!$A$2:$A$12,0)),""))</f>
        <v/>
      </c>
      <c r="O441" s="10" t="str">
        <f aca="true">IF($J441="","",MAX(0,(IF($S441&lt;&gt;"",$S441,TODAY())-$J441)/365.25))</f>
        <v/>
      </c>
      <c r="P441" s="11" t="str">
        <f aca="false">IF(OR($K441="",$N441="",$N441=0,$M441="Not depreciated"),"",IF($M441="Reducing balance",$K441-($K441*(1-(1/$N441))^MIN($O441,$N441)),MIN(($K441-IF($L441="",0,$L441))/$N441*$O441,$K441-IF($L441="",0,$L441))))</f>
        <v/>
      </c>
      <c r="Q441" s="11" t="str">
        <f aca="false">IF($K441="","",$K441-IF($P441="",0,$P441))</f>
        <v/>
      </c>
      <c r="R441" s="9"/>
      <c r="S441" s="12"/>
      <c r="T441" s="9"/>
      <c r="U441" s="13"/>
      <c r="V441" s="9"/>
    </row>
    <row r="442" customFormat="false" ht="15" hidden="false" customHeight="false" outlineLevel="0" collapsed="false">
      <c r="A442" s="9"/>
      <c r="B442" s="9"/>
      <c r="C442" s="9"/>
      <c r="D442" s="14"/>
      <c r="E442" s="9"/>
      <c r="F442" s="9"/>
      <c r="G442" s="9"/>
      <c r="H442" s="14"/>
      <c r="I442" s="14"/>
      <c r="J442" s="12"/>
      <c r="K442" s="13"/>
      <c r="L442" s="13"/>
      <c r="M442" s="14"/>
      <c r="N442" s="9" t="str">
        <f aca="false">IF($D442="","",IFERROR(INDEX(Lists!$B$2:$B$12,MATCH($D442,Lists!$A$2:$A$12,0)),""))</f>
        <v/>
      </c>
      <c r="O442" s="10" t="str">
        <f aca="true">IF($J442="","",MAX(0,(IF($S442&lt;&gt;"",$S442,TODAY())-$J442)/365.25))</f>
        <v/>
      </c>
      <c r="P442" s="11" t="str">
        <f aca="false">IF(OR($K442="",$N442="",$N442=0,$M442="Not depreciated"),"",IF($M442="Reducing balance",$K442-($K442*(1-(1/$N442))^MIN($O442,$N442)),MIN(($K442-IF($L442="",0,$L442))/$N442*$O442,$K442-IF($L442="",0,$L442))))</f>
        <v/>
      </c>
      <c r="Q442" s="11" t="str">
        <f aca="false">IF($K442="","",$K442-IF($P442="",0,$P442))</f>
        <v/>
      </c>
      <c r="R442" s="9"/>
      <c r="S442" s="12"/>
      <c r="T442" s="9"/>
      <c r="U442" s="13"/>
      <c r="V442" s="9"/>
    </row>
    <row r="443" customFormat="false" ht="15" hidden="false" customHeight="false" outlineLevel="0" collapsed="false">
      <c r="A443" s="9"/>
      <c r="B443" s="9"/>
      <c r="C443" s="9"/>
      <c r="D443" s="14"/>
      <c r="E443" s="9"/>
      <c r="F443" s="9"/>
      <c r="G443" s="9"/>
      <c r="H443" s="14"/>
      <c r="I443" s="14"/>
      <c r="J443" s="12"/>
      <c r="K443" s="13"/>
      <c r="L443" s="13"/>
      <c r="M443" s="14"/>
      <c r="N443" s="9" t="str">
        <f aca="false">IF($D443="","",IFERROR(INDEX(Lists!$B$2:$B$12,MATCH($D443,Lists!$A$2:$A$12,0)),""))</f>
        <v/>
      </c>
      <c r="O443" s="10" t="str">
        <f aca="true">IF($J443="","",MAX(0,(IF($S443&lt;&gt;"",$S443,TODAY())-$J443)/365.25))</f>
        <v/>
      </c>
      <c r="P443" s="11" t="str">
        <f aca="false">IF(OR($K443="",$N443="",$N443=0,$M443="Not depreciated"),"",IF($M443="Reducing balance",$K443-($K443*(1-(1/$N443))^MIN($O443,$N443)),MIN(($K443-IF($L443="",0,$L443))/$N443*$O443,$K443-IF($L443="",0,$L443))))</f>
        <v/>
      </c>
      <c r="Q443" s="11" t="str">
        <f aca="false">IF($K443="","",$K443-IF($P443="",0,$P443))</f>
        <v/>
      </c>
      <c r="R443" s="9"/>
      <c r="S443" s="12"/>
      <c r="T443" s="9"/>
      <c r="U443" s="13"/>
      <c r="V443" s="9"/>
    </row>
    <row r="444" customFormat="false" ht="15" hidden="false" customHeight="false" outlineLevel="0" collapsed="false">
      <c r="A444" s="9"/>
      <c r="B444" s="9"/>
      <c r="C444" s="9"/>
      <c r="D444" s="14"/>
      <c r="E444" s="9"/>
      <c r="F444" s="9"/>
      <c r="G444" s="9"/>
      <c r="H444" s="14"/>
      <c r="I444" s="14"/>
      <c r="J444" s="12"/>
      <c r="K444" s="13"/>
      <c r="L444" s="13"/>
      <c r="M444" s="14"/>
      <c r="N444" s="9" t="str">
        <f aca="false">IF($D444="","",IFERROR(INDEX(Lists!$B$2:$B$12,MATCH($D444,Lists!$A$2:$A$12,0)),""))</f>
        <v/>
      </c>
      <c r="O444" s="10" t="str">
        <f aca="true">IF($J444="","",MAX(0,(IF($S444&lt;&gt;"",$S444,TODAY())-$J444)/365.25))</f>
        <v/>
      </c>
      <c r="P444" s="11" t="str">
        <f aca="false">IF(OR($K444="",$N444="",$N444=0,$M444="Not depreciated"),"",IF($M444="Reducing balance",$K444-($K444*(1-(1/$N444))^MIN($O444,$N444)),MIN(($K444-IF($L444="",0,$L444))/$N444*$O444,$K444-IF($L444="",0,$L444))))</f>
        <v/>
      </c>
      <c r="Q444" s="11" t="str">
        <f aca="false">IF($K444="","",$K444-IF($P444="",0,$P444))</f>
        <v/>
      </c>
      <c r="R444" s="9"/>
      <c r="S444" s="12"/>
      <c r="T444" s="9"/>
      <c r="U444" s="13"/>
      <c r="V444" s="9"/>
    </row>
    <row r="445" customFormat="false" ht="15" hidden="false" customHeight="false" outlineLevel="0" collapsed="false">
      <c r="A445" s="9"/>
      <c r="B445" s="9"/>
      <c r="C445" s="9"/>
      <c r="D445" s="14"/>
      <c r="E445" s="9"/>
      <c r="F445" s="9"/>
      <c r="G445" s="9"/>
      <c r="H445" s="14"/>
      <c r="I445" s="14"/>
      <c r="J445" s="12"/>
      <c r="K445" s="13"/>
      <c r="L445" s="13"/>
      <c r="M445" s="14"/>
      <c r="N445" s="9" t="str">
        <f aca="false">IF($D445="","",IFERROR(INDEX(Lists!$B$2:$B$12,MATCH($D445,Lists!$A$2:$A$12,0)),""))</f>
        <v/>
      </c>
      <c r="O445" s="10" t="str">
        <f aca="true">IF($J445="","",MAX(0,(IF($S445&lt;&gt;"",$S445,TODAY())-$J445)/365.25))</f>
        <v/>
      </c>
      <c r="P445" s="11" t="str">
        <f aca="false">IF(OR($K445="",$N445="",$N445=0,$M445="Not depreciated"),"",IF($M445="Reducing balance",$K445-($K445*(1-(1/$N445))^MIN($O445,$N445)),MIN(($K445-IF($L445="",0,$L445))/$N445*$O445,$K445-IF($L445="",0,$L445))))</f>
        <v/>
      </c>
      <c r="Q445" s="11" t="str">
        <f aca="false">IF($K445="","",$K445-IF($P445="",0,$P445))</f>
        <v/>
      </c>
      <c r="R445" s="9"/>
      <c r="S445" s="12"/>
      <c r="T445" s="9"/>
      <c r="U445" s="13"/>
      <c r="V445" s="9"/>
    </row>
    <row r="446" customFormat="false" ht="15" hidden="false" customHeight="false" outlineLevel="0" collapsed="false">
      <c r="A446" s="9"/>
      <c r="B446" s="9"/>
      <c r="C446" s="9"/>
      <c r="D446" s="14"/>
      <c r="E446" s="9"/>
      <c r="F446" s="9"/>
      <c r="G446" s="9"/>
      <c r="H446" s="14"/>
      <c r="I446" s="14"/>
      <c r="J446" s="12"/>
      <c r="K446" s="13"/>
      <c r="L446" s="13"/>
      <c r="M446" s="14"/>
      <c r="N446" s="9" t="str">
        <f aca="false">IF($D446="","",IFERROR(INDEX(Lists!$B$2:$B$12,MATCH($D446,Lists!$A$2:$A$12,0)),""))</f>
        <v/>
      </c>
      <c r="O446" s="10" t="str">
        <f aca="true">IF($J446="","",MAX(0,(IF($S446&lt;&gt;"",$S446,TODAY())-$J446)/365.25))</f>
        <v/>
      </c>
      <c r="P446" s="11" t="str">
        <f aca="false">IF(OR($K446="",$N446="",$N446=0,$M446="Not depreciated"),"",IF($M446="Reducing balance",$K446-($K446*(1-(1/$N446))^MIN($O446,$N446)),MIN(($K446-IF($L446="",0,$L446))/$N446*$O446,$K446-IF($L446="",0,$L446))))</f>
        <v/>
      </c>
      <c r="Q446" s="11" t="str">
        <f aca="false">IF($K446="","",$K446-IF($P446="",0,$P446))</f>
        <v/>
      </c>
      <c r="R446" s="9"/>
      <c r="S446" s="12"/>
      <c r="T446" s="9"/>
      <c r="U446" s="13"/>
      <c r="V446" s="9"/>
    </row>
    <row r="447" customFormat="false" ht="15" hidden="false" customHeight="false" outlineLevel="0" collapsed="false">
      <c r="A447" s="9"/>
      <c r="B447" s="9"/>
      <c r="C447" s="9"/>
      <c r="D447" s="14"/>
      <c r="E447" s="9"/>
      <c r="F447" s="9"/>
      <c r="G447" s="9"/>
      <c r="H447" s="14"/>
      <c r="I447" s="14"/>
      <c r="J447" s="12"/>
      <c r="K447" s="13"/>
      <c r="L447" s="13"/>
      <c r="M447" s="14"/>
      <c r="N447" s="9" t="str">
        <f aca="false">IF($D447="","",IFERROR(INDEX(Lists!$B$2:$B$12,MATCH($D447,Lists!$A$2:$A$12,0)),""))</f>
        <v/>
      </c>
      <c r="O447" s="10" t="str">
        <f aca="true">IF($J447="","",MAX(0,(IF($S447&lt;&gt;"",$S447,TODAY())-$J447)/365.25))</f>
        <v/>
      </c>
      <c r="P447" s="11" t="str">
        <f aca="false">IF(OR($K447="",$N447="",$N447=0,$M447="Not depreciated"),"",IF($M447="Reducing balance",$K447-($K447*(1-(1/$N447))^MIN($O447,$N447)),MIN(($K447-IF($L447="",0,$L447))/$N447*$O447,$K447-IF($L447="",0,$L447))))</f>
        <v/>
      </c>
      <c r="Q447" s="11" t="str">
        <f aca="false">IF($K447="","",$K447-IF($P447="",0,$P447))</f>
        <v/>
      </c>
      <c r="R447" s="9"/>
      <c r="S447" s="12"/>
      <c r="T447" s="9"/>
      <c r="U447" s="13"/>
      <c r="V447" s="9"/>
    </row>
    <row r="448" customFormat="false" ht="15" hidden="false" customHeight="false" outlineLevel="0" collapsed="false">
      <c r="A448" s="9"/>
      <c r="B448" s="9"/>
      <c r="C448" s="9"/>
      <c r="D448" s="14"/>
      <c r="E448" s="9"/>
      <c r="F448" s="9"/>
      <c r="G448" s="9"/>
      <c r="H448" s="14"/>
      <c r="I448" s="14"/>
      <c r="J448" s="12"/>
      <c r="K448" s="13"/>
      <c r="L448" s="13"/>
      <c r="M448" s="14"/>
      <c r="N448" s="9" t="str">
        <f aca="false">IF($D448="","",IFERROR(INDEX(Lists!$B$2:$B$12,MATCH($D448,Lists!$A$2:$A$12,0)),""))</f>
        <v/>
      </c>
      <c r="O448" s="10" t="str">
        <f aca="true">IF($J448="","",MAX(0,(IF($S448&lt;&gt;"",$S448,TODAY())-$J448)/365.25))</f>
        <v/>
      </c>
      <c r="P448" s="11" t="str">
        <f aca="false">IF(OR($K448="",$N448="",$N448=0,$M448="Not depreciated"),"",IF($M448="Reducing balance",$K448-($K448*(1-(1/$N448))^MIN($O448,$N448)),MIN(($K448-IF($L448="",0,$L448))/$N448*$O448,$K448-IF($L448="",0,$L448))))</f>
        <v/>
      </c>
      <c r="Q448" s="11" t="str">
        <f aca="false">IF($K448="","",$K448-IF($P448="",0,$P448))</f>
        <v/>
      </c>
      <c r="R448" s="9"/>
      <c r="S448" s="12"/>
      <c r="T448" s="9"/>
      <c r="U448" s="13"/>
      <c r="V448" s="9"/>
    </row>
    <row r="449" customFormat="false" ht="15" hidden="false" customHeight="false" outlineLevel="0" collapsed="false">
      <c r="A449" s="9"/>
      <c r="B449" s="9"/>
      <c r="C449" s="9"/>
      <c r="D449" s="14"/>
      <c r="E449" s="9"/>
      <c r="F449" s="9"/>
      <c r="G449" s="9"/>
      <c r="H449" s="14"/>
      <c r="I449" s="14"/>
      <c r="J449" s="12"/>
      <c r="K449" s="13"/>
      <c r="L449" s="13"/>
      <c r="M449" s="14"/>
      <c r="N449" s="9" t="str">
        <f aca="false">IF($D449="","",IFERROR(INDEX(Lists!$B$2:$B$12,MATCH($D449,Lists!$A$2:$A$12,0)),""))</f>
        <v/>
      </c>
      <c r="O449" s="10" t="str">
        <f aca="true">IF($J449="","",MAX(0,(IF($S449&lt;&gt;"",$S449,TODAY())-$J449)/365.25))</f>
        <v/>
      </c>
      <c r="P449" s="11" t="str">
        <f aca="false">IF(OR($K449="",$N449="",$N449=0,$M449="Not depreciated"),"",IF($M449="Reducing balance",$K449-($K449*(1-(1/$N449))^MIN($O449,$N449)),MIN(($K449-IF($L449="",0,$L449))/$N449*$O449,$K449-IF($L449="",0,$L449))))</f>
        <v/>
      </c>
      <c r="Q449" s="11" t="str">
        <f aca="false">IF($K449="","",$K449-IF($P449="",0,$P449))</f>
        <v/>
      </c>
      <c r="R449" s="9"/>
      <c r="S449" s="12"/>
      <c r="T449" s="9"/>
      <c r="U449" s="13"/>
      <c r="V449" s="9"/>
    </row>
    <row r="450" customFormat="false" ht="15" hidden="false" customHeight="false" outlineLevel="0" collapsed="false">
      <c r="A450" s="9"/>
      <c r="B450" s="9"/>
      <c r="C450" s="9"/>
      <c r="D450" s="14"/>
      <c r="E450" s="9"/>
      <c r="F450" s="9"/>
      <c r="G450" s="9"/>
      <c r="H450" s="14"/>
      <c r="I450" s="14"/>
      <c r="J450" s="12"/>
      <c r="K450" s="13"/>
      <c r="L450" s="13"/>
      <c r="M450" s="14"/>
      <c r="N450" s="9" t="str">
        <f aca="false">IF($D450="","",IFERROR(INDEX(Lists!$B$2:$B$12,MATCH($D450,Lists!$A$2:$A$12,0)),""))</f>
        <v/>
      </c>
      <c r="O450" s="10" t="str">
        <f aca="true">IF($J450="","",MAX(0,(IF($S450&lt;&gt;"",$S450,TODAY())-$J450)/365.25))</f>
        <v/>
      </c>
      <c r="P450" s="11" t="str">
        <f aca="false">IF(OR($K450="",$N450="",$N450=0,$M450="Not depreciated"),"",IF($M450="Reducing balance",$K450-($K450*(1-(1/$N450))^MIN($O450,$N450)),MIN(($K450-IF($L450="",0,$L450))/$N450*$O450,$K450-IF($L450="",0,$L450))))</f>
        <v/>
      </c>
      <c r="Q450" s="11" t="str">
        <f aca="false">IF($K450="","",$K450-IF($P450="",0,$P450))</f>
        <v/>
      </c>
      <c r="R450" s="9"/>
      <c r="S450" s="12"/>
      <c r="T450" s="9"/>
      <c r="U450" s="13"/>
      <c r="V450" s="9"/>
    </row>
    <row r="451" customFormat="false" ht="15" hidden="false" customHeight="false" outlineLevel="0" collapsed="false">
      <c r="A451" s="9"/>
      <c r="B451" s="9"/>
      <c r="C451" s="9"/>
      <c r="D451" s="14"/>
      <c r="E451" s="9"/>
      <c r="F451" s="9"/>
      <c r="G451" s="9"/>
      <c r="H451" s="14"/>
      <c r="I451" s="14"/>
      <c r="J451" s="12"/>
      <c r="K451" s="13"/>
      <c r="L451" s="13"/>
      <c r="M451" s="14"/>
      <c r="N451" s="9" t="str">
        <f aca="false">IF($D451="","",IFERROR(INDEX(Lists!$B$2:$B$12,MATCH($D451,Lists!$A$2:$A$12,0)),""))</f>
        <v/>
      </c>
      <c r="O451" s="10" t="str">
        <f aca="true">IF($J451="","",MAX(0,(IF($S451&lt;&gt;"",$S451,TODAY())-$J451)/365.25))</f>
        <v/>
      </c>
      <c r="P451" s="11" t="str">
        <f aca="false">IF(OR($K451="",$N451="",$N451=0,$M451="Not depreciated"),"",IF($M451="Reducing balance",$K451-($K451*(1-(1/$N451))^MIN($O451,$N451)),MIN(($K451-IF($L451="",0,$L451))/$N451*$O451,$K451-IF($L451="",0,$L451))))</f>
        <v/>
      </c>
      <c r="Q451" s="11" t="str">
        <f aca="false">IF($K451="","",$K451-IF($P451="",0,$P451))</f>
        <v/>
      </c>
      <c r="R451" s="9"/>
      <c r="S451" s="12"/>
      <c r="T451" s="9"/>
      <c r="U451" s="13"/>
      <c r="V451" s="9"/>
    </row>
    <row r="452" customFormat="false" ht="15" hidden="false" customHeight="false" outlineLevel="0" collapsed="false">
      <c r="A452" s="9"/>
      <c r="B452" s="9"/>
      <c r="C452" s="9"/>
      <c r="D452" s="14"/>
      <c r="E452" s="9"/>
      <c r="F452" s="9"/>
      <c r="G452" s="9"/>
      <c r="H452" s="14"/>
      <c r="I452" s="14"/>
      <c r="J452" s="12"/>
      <c r="K452" s="13"/>
      <c r="L452" s="13"/>
      <c r="M452" s="14"/>
      <c r="N452" s="9" t="str">
        <f aca="false">IF($D452="","",IFERROR(INDEX(Lists!$B$2:$B$12,MATCH($D452,Lists!$A$2:$A$12,0)),""))</f>
        <v/>
      </c>
      <c r="O452" s="10" t="str">
        <f aca="true">IF($J452="","",MAX(0,(IF($S452&lt;&gt;"",$S452,TODAY())-$J452)/365.25))</f>
        <v/>
      </c>
      <c r="P452" s="11" t="str">
        <f aca="false">IF(OR($K452="",$N452="",$N452=0,$M452="Not depreciated"),"",IF($M452="Reducing balance",$K452-($K452*(1-(1/$N452))^MIN($O452,$N452)),MIN(($K452-IF($L452="",0,$L452))/$N452*$O452,$K452-IF($L452="",0,$L452))))</f>
        <v/>
      </c>
      <c r="Q452" s="11" t="str">
        <f aca="false">IF($K452="","",$K452-IF($P452="",0,$P452))</f>
        <v/>
      </c>
      <c r="R452" s="9"/>
      <c r="S452" s="12"/>
      <c r="T452" s="9"/>
      <c r="U452" s="13"/>
      <c r="V452" s="9"/>
    </row>
    <row r="453" customFormat="false" ht="15" hidden="false" customHeight="false" outlineLevel="0" collapsed="false">
      <c r="A453" s="9"/>
      <c r="B453" s="9"/>
      <c r="C453" s="9"/>
      <c r="D453" s="14"/>
      <c r="E453" s="9"/>
      <c r="F453" s="9"/>
      <c r="G453" s="9"/>
      <c r="H453" s="14"/>
      <c r="I453" s="14"/>
      <c r="J453" s="12"/>
      <c r="K453" s="13"/>
      <c r="L453" s="13"/>
      <c r="M453" s="14"/>
      <c r="N453" s="9" t="str">
        <f aca="false">IF($D453="","",IFERROR(INDEX(Lists!$B$2:$B$12,MATCH($D453,Lists!$A$2:$A$12,0)),""))</f>
        <v/>
      </c>
      <c r="O453" s="10" t="str">
        <f aca="true">IF($J453="","",MAX(0,(IF($S453&lt;&gt;"",$S453,TODAY())-$J453)/365.25))</f>
        <v/>
      </c>
      <c r="P453" s="11" t="str">
        <f aca="false">IF(OR($K453="",$N453="",$N453=0,$M453="Not depreciated"),"",IF($M453="Reducing balance",$K453-($K453*(1-(1/$N453))^MIN($O453,$N453)),MIN(($K453-IF($L453="",0,$L453))/$N453*$O453,$K453-IF($L453="",0,$L453))))</f>
        <v/>
      </c>
      <c r="Q453" s="11" t="str">
        <f aca="false">IF($K453="","",$K453-IF($P453="",0,$P453))</f>
        <v/>
      </c>
      <c r="R453" s="9"/>
      <c r="S453" s="12"/>
      <c r="T453" s="9"/>
      <c r="U453" s="13"/>
      <c r="V453" s="9"/>
    </row>
    <row r="454" customFormat="false" ht="15" hidden="false" customHeight="false" outlineLevel="0" collapsed="false">
      <c r="A454" s="9"/>
      <c r="B454" s="9"/>
      <c r="C454" s="9"/>
      <c r="D454" s="14"/>
      <c r="E454" s="9"/>
      <c r="F454" s="9"/>
      <c r="G454" s="9"/>
      <c r="H454" s="14"/>
      <c r="I454" s="14"/>
      <c r="J454" s="12"/>
      <c r="K454" s="13"/>
      <c r="L454" s="13"/>
      <c r="M454" s="14"/>
      <c r="N454" s="9" t="str">
        <f aca="false">IF($D454="","",IFERROR(INDEX(Lists!$B$2:$B$12,MATCH($D454,Lists!$A$2:$A$12,0)),""))</f>
        <v/>
      </c>
      <c r="O454" s="10" t="str">
        <f aca="true">IF($J454="","",MAX(0,(IF($S454&lt;&gt;"",$S454,TODAY())-$J454)/365.25))</f>
        <v/>
      </c>
      <c r="P454" s="11" t="str">
        <f aca="false">IF(OR($K454="",$N454="",$N454=0,$M454="Not depreciated"),"",IF($M454="Reducing balance",$K454-($K454*(1-(1/$N454))^MIN($O454,$N454)),MIN(($K454-IF($L454="",0,$L454))/$N454*$O454,$K454-IF($L454="",0,$L454))))</f>
        <v/>
      </c>
      <c r="Q454" s="11" t="str">
        <f aca="false">IF($K454="","",$K454-IF($P454="",0,$P454))</f>
        <v/>
      </c>
      <c r="R454" s="9"/>
      <c r="S454" s="12"/>
      <c r="T454" s="9"/>
      <c r="U454" s="13"/>
      <c r="V454" s="9"/>
    </row>
    <row r="455" customFormat="false" ht="15" hidden="false" customHeight="false" outlineLevel="0" collapsed="false">
      <c r="A455" s="9"/>
      <c r="B455" s="9"/>
      <c r="C455" s="9"/>
      <c r="D455" s="14"/>
      <c r="E455" s="9"/>
      <c r="F455" s="9"/>
      <c r="G455" s="9"/>
      <c r="H455" s="14"/>
      <c r="I455" s="14"/>
      <c r="J455" s="12"/>
      <c r="K455" s="13"/>
      <c r="L455" s="13"/>
      <c r="M455" s="14"/>
      <c r="N455" s="9" t="str">
        <f aca="false">IF($D455="","",IFERROR(INDEX(Lists!$B$2:$B$12,MATCH($D455,Lists!$A$2:$A$12,0)),""))</f>
        <v/>
      </c>
      <c r="O455" s="10" t="str">
        <f aca="true">IF($J455="","",MAX(0,(IF($S455&lt;&gt;"",$S455,TODAY())-$J455)/365.25))</f>
        <v/>
      </c>
      <c r="P455" s="11" t="str">
        <f aca="false">IF(OR($K455="",$N455="",$N455=0,$M455="Not depreciated"),"",IF($M455="Reducing balance",$K455-($K455*(1-(1/$N455))^MIN($O455,$N455)),MIN(($K455-IF($L455="",0,$L455))/$N455*$O455,$K455-IF($L455="",0,$L455))))</f>
        <v/>
      </c>
      <c r="Q455" s="11" t="str">
        <f aca="false">IF($K455="","",$K455-IF($P455="",0,$P455))</f>
        <v/>
      </c>
      <c r="R455" s="9"/>
      <c r="S455" s="12"/>
      <c r="T455" s="9"/>
      <c r="U455" s="13"/>
      <c r="V455" s="9"/>
    </row>
    <row r="456" customFormat="false" ht="15" hidden="false" customHeight="false" outlineLevel="0" collapsed="false">
      <c r="A456" s="9"/>
      <c r="B456" s="9"/>
      <c r="C456" s="9"/>
      <c r="D456" s="14"/>
      <c r="E456" s="9"/>
      <c r="F456" s="9"/>
      <c r="G456" s="9"/>
      <c r="H456" s="14"/>
      <c r="I456" s="14"/>
      <c r="J456" s="12"/>
      <c r="K456" s="13"/>
      <c r="L456" s="13"/>
      <c r="M456" s="14"/>
      <c r="N456" s="9" t="str">
        <f aca="false">IF($D456="","",IFERROR(INDEX(Lists!$B$2:$B$12,MATCH($D456,Lists!$A$2:$A$12,0)),""))</f>
        <v/>
      </c>
      <c r="O456" s="10" t="str">
        <f aca="true">IF($J456="","",MAX(0,(IF($S456&lt;&gt;"",$S456,TODAY())-$J456)/365.25))</f>
        <v/>
      </c>
      <c r="P456" s="11" t="str">
        <f aca="false">IF(OR($K456="",$N456="",$N456=0,$M456="Not depreciated"),"",IF($M456="Reducing balance",$K456-($K456*(1-(1/$N456))^MIN($O456,$N456)),MIN(($K456-IF($L456="",0,$L456))/$N456*$O456,$K456-IF($L456="",0,$L456))))</f>
        <v/>
      </c>
      <c r="Q456" s="11" t="str">
        <f aca="false">IF($K456="","",$K456-IF($P456="",0,$P456))</f>
        <v/>
      </c>
      <c r="R456" s="9"/>
      <c r="S456" s="12"/>
      <c r="T456" s="9"/>
      <c r="U456" s="13"/>
      <c r="V456" s="9"/>
    </row>
    <row r="457" customFormat="false" ht="15" hidden="false" customHeight="false" outlineLevel="0" collapsed="false">
      <c r="A457" s="9"/>
      <c r="B457" s="9"/>
      <c r="C457" s="9"/>
      <c r="D457" s="14"/>
      <c r="E457" s="9"/>
      <c r="F457" s="9"/>
      <c r="G457" s="9"/>
      <c r="H457" s="14"/>
      <c r="I457" s="14"/>
      <c r="J457" s="12"/>
      <c r="K457" s="13"/>
      <c r="L457" s="13"/>
      <c r="M457" s="14"/>
      <c r="N457" s="9" t="str">
        <f aca="false">IF($D457="","",IFERROR(INDEX(Lists!$B$2:$B$12,MATCH($D457,Lists!$A$2:$A$12,0)),""))</f>
        <v/>
      </c>
      <c r="O457" s="10" t="str">
        <f aca="true">IF($J457="","",MAX(0,(IF($S457&lt;&gt;"",$S457,TODAY())-$J457)/365.25))</f>
        <v/>
      </c>
      <c r="P457" s="11" t="str">
        <f aca="false">IF(OR($K457="",$N457="",$N457=0,$M457="Not depreciated"),"",IF($M457="Reducing balance",$K457-($K457*(1-(1/$N457))^MIN($O457,$N457)),MIN(($K457-IF($L457="",0,$L457))/$N457*$O457,$K457-IF($L457="",0,$L457))))</f>
        <v/>
      </c>
      <c r="Q457" s="11" t="str">
        <f aca="false">IF($K457="","",$K457-IF($P457="",0,$P457))</f>
        <v/>
      </c>
      <c r="R457" s="9"/>
      <c r="S457" s="12"/>
      <c r="T457" s="9"/>
      <c r="U457" s="13"/>
      <c r="V457" s="9"/>
    </row>
    <row r="458" customFormat="false" ht="15" hidden="false" customHeight="false" outlineLevel="0" collapsed="false">
      <c r="A458" s="9"/>
      <c r="B458" s="9"/>
      <c r="C458" s="9"/>
      <c r="D458" s="14"/>
      <c r="E458" s="9"/>
      <c r="F458" s="9"/>
      <c r="G458" s="9"/>
      <c r="H458" s="14"/>
      <c r="I458" s="14"/>
      <c r="J458" s="12"/>
      <c r="K458" s="13"/>
      <c r="L458" s="13"/>
      <c r="M458" s="14"/>
      <c r="N458" s="9" t="str">
        <f aca="false">IF($D458="","",IFERROR(INDEX(Lists!$B$2:$B$12,MATCH($D458,Lists!$A$2:$A$12,0)),""))</f>
        <v/>
      </c>
      <c r="O458" s="10" t="str">
        <f aca="true">IF($J458="","",MAX(0,(IF($S458&lt;&gt;"",$S458,TODAY())-$J458)/365.25))</f>
        <v/>
      </c>
      <c r="P458" s="11" t="str">
        <f aca="false">IF(OR($K458="",$N458="",$N458=0,$M458="Not depreciated"),"",IF($M458="Reducing balance",$K458-($K458*(1-(1/$N458))^MIN($O458,$N458)),MIN(($K458-IF($L458="",0,$L458))/$N458*$O458,$K458-IF($L458="",0,$L458))))</f>
        <v/>
      </c>
      <c r="Q458" s="11" t="str">
        <f aca="false">IF($K458="","",$K458-IF($P458="",0,$P458))</f>
        <v/>
      </c>
      <c r="R458" s="9"/>
      <c r="S458" s="12"/>
      <c r="T458" s="9"/>
      <c r="U458" s="13"/>
      <c r="V458" s="9"/>
    </row>
    <row r="459" customFormat="false" ht="15" hidden="false" customHeight="false" outlineLevel="0" collapsed="false">
      <c r="A459" s="9"/>
      <c r="B459" s="9"/>
      <c r="C459" s="9"/>
      <c r="D459" s="14"/>
      <c r="E459" s="9"/>
      <c r="F459" s="9"/>
      <c r="G459" s="9"/>
      <c r="H459" s="14"/>
      <c r="I459" s="14"/>
      <c r="J459" s="12"/>
      <c r="K459" s="13"/>
      <c r="L459" s="13"/>
      <c r="M459" s="14"/>
      <c r="N459" s="9" t="str">
        <f aca="false">IF($D459="","",IFERROR(INDEX(Lists!$B$2:$B$12,MATCH($D459,Lists!$A$2:$A$12,0)),""))</f>
        <v/>
      </c>
      <c r="O459" s="10" t="str">
        <f aca="true">IF($J459="","",MAX(0,(IF($S459&lt;&gt;"",$S459,TODAY())-$J459)/365.25))</f>
        <v/>
      </c>
      <c r="P459" s="11" t="str">
        <f aca="false">IF(OR($K459="",$N459="",$N459=0,$M459="Not depreciated"),"",IF($M459="Reducing balance",$K459-($K459*(1-(1/$N459))^MIN($O459,$N459)),MIN(($K459-IF($L459="",0,$L459))/$N459*$O459,$K459-IF($L459="",0,$L459))))</f>
        <v/>
      </c>
      <c r="Q459" s="11" t="str">
        <f aca="false">IF($K459="","",$K459-IF($P459="",0,$P459))</f>
        <v/>
      </c>
      <c r="R459" s="9"/>
      <c r="S459" s="12"/>
      <c r="T459" s="9"/>
      <c r="U459" s="13"/>
      <c r="V459" s="9"/>
    </row>
    <row r="460" customFormat="false" ht="15" hidden="false" customHeight="false" outlineLevel="0" collapsed="false">
      <c r="A460" s="9"/>
      <c r="B460" s="9"/>
      <c r="C460" s="9"/>
      <c r="D460" s="14"/>
      <c r="E460" s="9"/>
      <c r="F460" s="9"/>
      <c r="G460" s="9"/>
      <c r="H460" s="14"/>
      <c r="I460" s="14"/>
      <c r="J460" s="12"/>
      <c r="K460" s="13"/>
      <c r="L460" s="13"/>
      <c r="M460" s="14"/>
      <c r="N460" s="9" t="str">
        <f aca="false">IF($D460="","",IFERROR(INDEX(Lists!$B$2:$B$12,MATCH($D460,Lists!$A$2:$A$12,0)),""))</f>
        <v/>
      </c>
      <c r="O460" s="10" t="str">
        <f aca="true">IF($J460="","",MAX(0,(IF($S460&lt;&gt;"",$S460,TODAY())-$J460)/365.25))</f>
        <v/>
      </c>
      <c r="P460" s="11" t="str">
        <f aca="false">IF(OR($K460="",$N460="",$N460=0,$M460="Not depreciated"),"",IF($M460="Reducing balance",$K460-($K460*(1-(1/$N460))^MIN($O460,$N460)),MIN(($K460-IF($L460="",0,$L460))/$N460*$O460,$K460-IF($L460="",0,$L460))))</f>
        <v/>
      </c>
      <c r="Q460" s="11" t="str">
        <f aca="false">IF($K460="","",$K460-IF($P460="",0,$P460))</f>
        <v/>
      </c>
      <c r="R460" s="9"/>
      <c r="S460" s="12"/>
      <c r="T460" s="9"/>
      <c r="U460" s="13"/>
      <c r="V460" s="9"/>
    </row>
    <row r="461" customFormat="false" ht="15" hidden="false" customHeight="false" outlineLevel="0" collapsed="false">
      <c r="A461" s="9"/>
      <c r="B461" s="9"/>
      <c r="C461" s="9"/>
      <c r="D461" s="14"/>
      <c r="E461" s="9"/>
      <c r="F461" s="9"/>
      <c r="G461" s="9"/>
      <c r="H461" s="14"/>
      <c r="I461" s="14"/>
      <c r="J461" s="12"/>
      <c r="K461" s="13"/>
      <c r="L461" s="13"/>
      <c r="M461" s="14"/>
      <c r="N461" s="9" t="str">
        <f aca="false">IF($D461="","",IFERROR(INDEX(Lists!$B$2:$B$12,MATCH($D461,Lists!$A$2:$A$12,0)),""))</f>
        <v/>
      </c>
      <c r="O461" s="10" t="str">
        <f aca="true">IF($J461="","",MAX(0,(IF($S461&lt;&gt;"",$S461,TODAY())-$J461)/365.25))</f>
        <v/>
      </c>
      <c r="P461" s="11" t="str">
        <f aca="false">IF(OR($K461="",$N461="",$N461=0,$M461="Not depreciated"),"",IF($M461="Reducing balance",$K461-($K461*(1-(1/$N461))^MIN($O461,$N461)),MIN(($K461-IF($L461="",0,$L461))/$N461*$O461,$K461-IF($L461="",0,$L461))))</f>
        <v/>
      </c>
      <c r="Q461" s="11" t="str">
        <f aca="false">IF($K461="","",$K461-IF($P461="",0,$P461))</f>
        <v/>
      </c>
      <c r="R461" s="9"/>
      <c r="S461" s="12"/>
      <c r="T461" s="9"/>
      <c r="U461" s="13"/>
      <c r="V461" s="9"/>
    </row>
    <row r="462" customFormat="false" ht="15" hidden="false" customHeight="false" outlineLevel="0" collapsed="false">
      <c r="A462" s="9"/>
      <c r="B462" s="9"/>
      <c r="C462" s="9"/>
      <c r="D462" s="14"/>
      <c r="E462" s="9"/>
      <c r="F462" s="9"/>
      <c r="G462" s="9"/>
      <c r="H462" s="14"/>
      <c r="I462" s="14"/>
      <c r="J462" s="12"/>
      <c r="K462" s="13"/>
      <c r="L462" s="13"/>
      <c r="M462" s="14"/>
      <c r="N462" s="9" t="str">
        <f aca="false">IF($D462="","",IFERROR(INDEX(Lists!$B$2:$B$12,MATCH($D462,Lists!$A$2:$A$12,0)),""))</f>
        <v/>
      </c>
      <c r="O462" s="10" t="str">
        <f aca="true">IF($J462="","",MAX(0,(IF($S462&lt;&gt;"",$S462,TODAY())-$J462)/365.25))</f>
        <v/>
      </c>
      <c r="P462" s="11" t="str">
        <f aca="false">IF(OR($K462="",$N462="",$N462=0,$M462="Not depreciated"),"",IF($M462="Reducing balance",$K462-($K462*(1-(1/$N462))^MIN($O462,$N462)),MIN(($K462-IF($L462="",0,$L462))/$N462*$O462,$K462-IF($L462="",0,$L462))))</f>
        <v/>
      </c>
      <c r="Q462" s="11" t="str">
        <f aca="false">IF($K462="","",$K462-IF($P462="",0,$P462))</f>
        <v/>
      </c>
      <c r="R462" s="9"/>
      <c r="S462" s="12"/>
      <c r="T462" s="9"/>
      <c r="U462" s="13"/>
      <c r="V462" s="9"/>
    </row>
    <row r="463" customFormat="false" ht="15" hidden="false" customHeight="false" outlineLevel="0" collapsed="false">
      <c r="A463" s="9"/>
      <c r="B463" s="9"/>
      <c r="C463" s="9"/>
      <c r="D463" s="14"/>
      <c r="E463" s="9"/>
      <c r="F463" s="9"/>
      <c r="G463" s="9"/>
      <c r="H463" s="14"/>
      <c r="I463" s="14"/>
      <c r="J463" s="12"/>
      <c r="K463" s="13"/>
      <c r="L463" s="13"/>
      <c r="M463" s="14"/>
      <c r="N463" s="9" t="str">
        <f aca="false">IF($D463="","",IFERROR(INDEX(Lists!$B$2:$B$12,MATCH($D463,Lists!$A$2:$A$12,0)),""))</f>
        <v/>
      </c>
      <c r="O463" s="10" t="str">
        <f aca="true">IF($J463="","",MAX(0,(IF($S463&lt;&gt;"",$S463,TODAY())-$J463)/365.25))</f>
        <v/>
      </c>
      <c r="P463" s="11" t="str">
        <f aca="false">IF(OR($K463="",$N463="",$N463=0,$M463="Not depreciated"),"",IF($M463="Reducing balance",$K463-($K463*(1-(1/$N463))^MIN($O463,$N463)),MIN(($K463-IF($L463="",0,$L463))/$N463*$O463,$K463-IF($L463="",0,$L463))))</f>
        <v/>
      </c>
      <c r="Q463" s="11" t="str">
        <f aca="false">IF($K463="","",$K463-IF($P463="",0,$P463))</f>
        <v/>
      </c>
      <c r="R463" s="9"/>
      <c r="S463" s="12"/>
      <c r="T463" s="9"/>
      <c r="U463" s="13"/>
      <c r="V463" s="9"/>
    </row>
    <row r="464" customFormat="false" ht="15" hidden="false" customHeight="false" outlineLevel="0" collapsed="false">
      <c r="A464" s="9"/>
      <c r="B464" s="9"/>
      <c r="C464" s="9"/>
      <c r="D464" s="14"/>
      <c r="E464" s="9"/>
      <c r="F464" s="9"/>
      <c r="G464" s="9"/>
      <c r="H464" s="14"/>
      <c r="I464" s="14"/>
      <c r="J464" s="12"/>
      <c r="K464" s="13"/>
      <c r="L464" s="13"/>
      <c r="M464" s="14"/>
      <c r="N464" s="9" t="str">
        <f aca="false">IF($D464="","",IFERROR(INDEX(Lists!$B$2:$B$12,MATCH($D464,Lists!$A$2:$A$12,0)),""))</f>
        <v/>
      </c>
      <c r="O464" s="10" t="str">
        <f aca="true">IF($J464="","",MAX(0,(IF($S464&lt;&gt;"",$S464,TODAY())-$J464)/365.25))</f>
        <v/>
      </c>
      <c r="P464" s="11" t="str">
        <f aca="false">IF(OR($K464="",$N464="",$N464=0,$M464="Not depreciated"),"",IF($M464="Reducing balance",$K464-($K464*(1-(1/$N464))^MIN($O464,$N464)),MIN(($K464-IF($L464="",0,$L464))/$N464*$O464,$K464-IF($L464="",0,$L464))))</f>
        <v/>
      </c>
      <c r="Q464" s="11" t="str">
        <f aca="false">IF($K464="","",$K464-IF($P464="",0,$P464))</f>
        <v/>
      </c>
      <c r="R464" s="9"/>
      <c r="S464" s="12"/>
      <c r="T464" s="9"/>
      <c r="U464" s="13"/>
      <c r="V464" s="9"/>
    </row>
    <row r="465" customFormat="false" ht="15" hidden="false" customHeight="false" outlineLevel="0" collapsed="false">
      <c r="A465" s="9"/>
      <c r="B465" s="9"/>
      <c r="C465" s="9"/>
      <c r="D465" s="14"/>
      <c r="E465" s="9"/>
      <c r="F465" s="9"/>
      <c r="G465" s="9"/>
      <c r="H465" s="14"/>
      <c r="I465" s="14"/>
      <c r="J465" s="12"/>
      <c r="K465" s="13"/>
      <c r="L465" s="13"/>
      <c r="M465" s="14"/>
      <c r="N465" s="9" t="str">
        <f aca="false">IF($D465="","",IFERROR(INDEX(Lists!$B$2:$B$12,MATCH($D465,Lists!$A$2:$A$12,0)),""))</f>
        <v/>
      </c>
      <c r="O465" s="10" t="str">
        <f aca="true">IF($J465="","",MAX(0,(IF($S465&lt;&gt;"",$S465,TODAY())-$J465)/365.25))</f>
        <v/>
      </c>
      <c r="P465" s="11" t="str">
        <f aca="false">IF(OR($K465="",$N465="",$N465=0,$M465="Not depreciated"),"",IF($M465="Reducing balance",$K465-($K465*(1-(1/$N465))^MIN($O465,$N465)),MIN(($K465-IF($L465="",0,$L465))/$N465*$O465,$K465-IF($L465="",0,$L465))))</f>
        <v/>
      </c>
      <c r="Q465" s="11" t="str">
        <f aca="false">IF($K465="","",$K465-IF($P465="",0,$P465))</f>
        <v/>
      </c>
      <c r="R465" s="9"/>
      <c r="S465" s="12"/>
      <c r="T465" s="9"/>
      <c r="U465" s="13"/>
      <c r="V465" s="9"/>
    </row>
    <row r="466" customFormat="false" ht="15" hidden="false" customHeight="false" outlineLevel="0" collapsed="false">
      <c r="A466" s="9"/>
      <c r="B466" s="9"/>
      <c r="C466" s="9"/>
      <c r="D466" s="14"/>
      <c r="E466" s="9"/>
      <c r="F466" s="9"/>
      <c r="G466" s="9"/>
      <c r="H466" s="14"/>
      <c r="I466" s="14"/>
      <c r="J466" s="12"/>
      <c r="K466" s="13"/>
      <c r="L466" s="13"/>
      <c r="M466" s="14"/>
      <c r="N466" s="9" t="str">
        <f aca="false">IF($D466="","",IFERROR(INDEX(Lists!$B$2:$B$12,MATCH($D466,Lists!$A$2:$A$12,0)),""))</f>
        <v/>
      </c>
      <c r="O466" s="10" t="str">
        <f aca="true">IF($J466="","",MAX(0,(IF($S466&lt;&gt;"",$S466,TODAY())-$J466)/365.25))</f>
        <v/>
      </c>
      <c r="P466" s="11" t="str">
        <f aca="false">IF(OR($K466="",$N466="",$N466=0,$M466="Not depreciated"),"",IF($M466="Reducing balance",$K466-($K466*(1-(1/$N466))^MIN($O466,$N466)),MIN(($K466-IF($L466="",0,$L466))/$N466*$O466,$K466-IF($L466="",0,$L466))))</f>
        <v/>
      </c>
      <c r="Q466" s="11" t="str">
        <f aca="false">IF($K466="","",$K466-IF($P466="",0,$P466))</f>
        <v/>
      </c>
      <c r="R466" s="9"/>
      <c r="S466" s="12"/>
      <c r="T466" s="9"/>
      <c r="U466" s="13"/>
      <c r="V466" s="9"/>
    </row>
    <row r="467" customFormat="false" ht="15" hidden="false" customHeight="false" outlineLevel="0" collapsed="false">
      <c r="A467" s="9"/>
      <c r="B467" s="9"/>
      <c r="C467" s="9"/>
      <c r="D467" s="14"/>
      <c r="E467" s="9"/>
      <c r="F467" s="9"/>
      <c r="G467" s="9"/>
      <c r="H467" s="14"/>
      <c r="I467" s="14"/>
      <c r="J467" s="12"/>
      <c r="K467" s="13"/>
      <c r="L467" s="13"/>
      <c r="M467" s="14"/>
      <c r="N467" s="9" t="str">
        <f aca="false">IF($D467="","",IFERROR(INDEX(Lists!$B$2:$B$12,MATCH($D467,Lists!$A$2:$A$12,0)),""))</f>
        <v/>
      </c>
      <c r="O467" s="10" t="str">
        <f aca="true">IF($J467="","",MAX(0,(IF($S467&lt;&gt;"",$S467,TODAY())-$J467)/365.25))</f>
        <v/>
      </c>
      <c r="P467" s="11" t="str">
        <f aca="false">IF(OR($K467="",$N467="",$N467=0,$M467="Not depreciated"),"",IF($M467="Reducing balance",$K467-($K467*(1-(1/$N467))^MIN($O467,$N467)),MIN(($K467-IF($L467="",0,$L467))/$N467*$O467,$K467-IF($L467="",0,$L467))))</f>
        <v/>
      </c>
      <c r="Q467" s="11" t="str">
        <f aca="false">IF($K467="","",$K467-IF($P467="",0,$P467))</f>
        <v/>
      </c>
      <c r="R467" s="9"/>
      <c r="S467" s="12"/>
      <c r="T467" s="9"/>
      <c r="U467" s="13"/>
      <c r="V467" s="9"/>
    </row>
    <row r="468" customFormat="false" ht="15" hidden="false" customHeight="false" outlineLevel="0" collapsed="false">
      <c r="A468" s="9"/>
      <c r="B468" s="9"/>
      <c r="C468" s="9"/>
      <c r="D468" s="14"/>
      <c r="E468" s="9"/>
      <c r="F468" s="9"/>
      <c r="G468" s="9"/>
      <c r="H468" s="14"/>
      <c r="I468" s="14"/>
      <c r="J468" s="12"/>
      <c r="K468" s="13"/>
      <c r="L468" s="13"/>
      <c r="M468" s="14"/>
      <c r="N468" s="9" t="str">
        <f aca="false">IF($D468="","",IFERROR(INDEX(Lists!$B$2:$B$12,MATCH($D468,Lists!$A$2:$A$12,0)),""))</f>
        <v/>
      </c>
      <c r="O468" s="10" t="str">
        <f aca="true">IF($J468="","",MAX(0,(IF($S468&lt;&gt;"",$S468,TODAY())-$J468)/365.25))</f>
        <v/>
      </c>
      <c r="P468" s="11" t="str">
        <f aca="false">IF(OR($K468="",$N468="",$N468=0,$M468="Not depreciated"),"",IF($M468="Reducing balance",$K468-($K468*(1-(1/$N468))^MIN($O468,$N468)),MIN(($K468-IF($L468="",0,$L468))/$N468*$O468,$K468-IF($L468="",0,$L468))))</f>
        <v/>
      </c>
      <c r="Q468" s="11" t="str">
        <f aca="false">IF($K468="","",$K468-IF($P468="",0,$P468))</f>
        <v/>
      </c>
      <c r="R468" s="9"/>
      <c r="S468" s="12"/>
      <c r="T468" s="9"/>
      <c r="U468" s="13"/>
      <c r="V468" s="9"/>
    </row>
    <row r="469" customFormat="false" ht="15" hidden="false" customHeight="false" outlineLevel="0" collapsed="false">
      <c r="A469" s="9"/>
      <c r="B469" s="9"/>
      <c r="C469" s="9"/>
      <c r="D469" s="14"/>
      <c r="E469" s="9"/>
      <c r="F469" s="9"/>
      <c r="G469" s="9"/>
      <c r="H469" s="14"/>
      <c r="I469" s="14"/>
      <c r="J469" s="12"/>
      <c r="K469" s="13"/>
      <c r="L469" s="13"/>
      <c r="M469" s="14"/>
      <c r="N469" s="9" t="str">
        <f aca="false">IF($D469="","",IFERROR(INDEX(Lists!$B$2:$B$12,MATCH($D469,Lists!$A$2:$A$12,0)),""))</f>
        <v/>
      </c>
      <c r="O469" s="10" t="str">
        <f aca="true">IF($J469="","",MAX(0,(IF($S469&lt;&gt;"",$S469,TODAY())-$J469)/365.25))</f>
        <v/>
      </c>
      <c r="P469" s="11" t="str">
        <f aca="false">IF(OR($K469="",$N469="",$N469=0,$M469="Not depreciated"),"",IF($M469="Reducing balance",$K469-($K469*(1-(1/$N469))^MIN($O469,$N469)),MIN(($K469-IF($L469="",0,$L469))/$N469*$O469,$K469-IF($L469="",0,$L469))))</f>
        <v/>
      </c>
      <c r="Q469" s="11" t="str">
        <f aca="false">IF($K469="","",$K469-IF($P469="",0,$P469))</f>
        <v/>
      </c>
      <c r="R469" s="9"/>
      <c r="S469" s="12"/>
      <c r="T469" s="9"/>
      <c r="U469" s="13"/>
      <c r="V469" s="9"/>
    </row>
    <row r="470" customFormat="false" ht="15" hidden="false" customHeight="false" outlineLevel="0" collapsed="false">
      <c r="A470" s="9"/>
      <c r="B470" s="9"/>
      <c r="C470" s="9"/>
      <c r="D470" s="14"/>
      <c r="E470" s="9"/>
      <c r="F470" s="9"/>
      <c r="G470" s="9"/>
      <c r="H470" s="14"/>
      <c r="I470" s="14"/>
      <c r="J470" s="12"/>
      <c r="K470" s="13"/>
      <c r="L470" s="13"/>
      <c r="M470" s="14"/>
      <c r="N470" s="9" t="str">
        <f aca="false">IF($D470="","",IFERROR(INDEX(Lists!$B$2:$B$12,MATCH($D470,Lists!$A$2:$A$12,0)),""))</f>
        <v/>
      </c>
      <c r="O470" s="10" t="str">
        <f aca="true">IF($J470="","",MAX(0,(IF($S470&lt;&gt;"",$S470,TODAY())-$J470)/365.25))</f>
        <v/>
      </c>
      <c r="P470" s="11" t="str">
        <f aca="false">IF(OR($K470="",$N470="",$N470=0,$M470="Not depreciated"),"",IF($M470="Reducing balance",$K470-($K470*(1-(1/$N470))^MIN($O470,$N470)),MIN(($K470-IF($L470="",0,$L470))/$N470*$O470,$K470-IF($L470="",0,$L470))))</f>
        <v/>
      </c>
      <c r="Q470" s="11" t="str">
        <f aca="false">IF($K470="","",$K470-IF($P470="",0,$P470))</f>
        <v/>
      </c>
      <c r="R470" s="9"/>
      <c r="S470" s="12"/>
      <c r="T470" s="9"/>
      <c r="U470" s="13"/>
      <c r="V470" s="9"/>
    </row>
    <row r="471" customFormat="false" ht="15" hidden="false" customHeight="false" outlineLevel="0" collapsed="false">
      <c r="A471" s="9"/>
      <c r="B471" s="9"/>
      <c r="C471" s="9"/>
      <c r="D471" s="14"/>
      <c r="E471" s="9"/>
      <c r="F471" s="9"/>
      <c r="G471" s="9"/>
      <c r="H471" s="14"/>
      <c r="I471" s="14"/>
      <c r="J471" s="12"/>
      <c r="K471" s="13"/>
      <c r="L471" s="13"/>
      <c r="M471" s="14"/>
      <c r="N471" s="9" t="str">
        <f aca="false">IF($D471="","",IFERROR(INDEX(Lists!$B$2:$B$12,MATCH($D471,Lists!$A$2:$A$12,0)),""))</f>
        <v/>
      </c>
      <c r="O471" s="10" t="str">
        <f aca="true">IF($J471="","",MAX(0,(IF($S471&lt;&gt;"",$S471,TODAY())-$J471)/365.25))</f>
        <v/>
      </c>
      <c r="P471" s="11" t="str">
        <f aca="false">IF(OR($K471="",$N471="",$N471=0,$M471="Not depreciated"),"",IF($M471="Reducing balance",$K471-($K471*(1-(1/$N471))^MIN($O471,$N471)),MIN(($K471-IF($L471="",0,$L471))/$N471*$O471,$K471-IF($L471="",0,$L471))))</f>
        <v/>
      </c>
      <c r="Q471" s="11" t="str">
        <f aca="false">IF($K471="","",$K471-IF($P471="",0,$P471))</f>
        <v/>
      </c>
      <c r="R471" s="9"/>
      <c r="S471" s="12"/>
      <c r="T471" s="9"/>
      <c r="U471" s="13"/>
      <c r="V471" s="9"/>
    </row>
    <row r="472" customFormat="false" ht="15" hidden="false" customHeight="false" outlineLevel="0" collapsed="false">
      <c r="A472" s="9"/>
      <c r="B472" s="9"/>
      <c r="C472" s="9"/>
      <c r="D472" s="14"/>
      <c r="E472" s="9"/>
      <c r="F472" s="9"/>
      <c r="G472" s="9"/>
      <c r="H472" s="14"/>
      <c r="I472" s="14"/>
      <c r="J472" s="12"/>
      <c r="K472" s="13"/>
      <c r="L472" s="13"/>
      <c r="M472" s="14"/>
      <c r="N472" s="9" t="str">
        <f aca="false">IF($D472="","",IFERROR(INDEX(Lists!$B$2:$B$12,MATCH($D472,Lists!$A$2:$A$12,0)),""))</f>
        <v/>
      </c>
      <c r="O472" s="10" t="str">
        <f aca="true">IF($J472="","",MAX(0,(IF($S472&lt;&gt;"",$S472,TODAY())-$J472)/365.25))</f>
        <v/>
      </c>
      <c r="P472" s="11" t="str">
        <f aca="false">IF(OR($K472="",$N472="",$N472=0,$M472="Not depreciated"),"",IF($M472="Reducing balance",$K472-($K472*(1-(1/$N472))^MIN($O472,$N472)),MIN(($K472-IF($L472="",0,$L472))/$N472*$O472,$K472-IF($L472="",0,$L472))))</f>
        <v/>
      </c>
      <c r="Q472" s="11" t="str">
        <f aca="false">IF($K472="","",$K472-IF($P472="",0,$P472))</f>
        <v/>
      </c>
      <c r="R472" s="9"/>
      <c r="S472" s="12"/>
      <c r="T472" s="9"/>
      <c r="U472" s="13"/>
      <c r="V472" s="9"/>
    </row>
    <row r="473" customFormat="false" ht="15" hidden="false" customHeight="false" outlineLevel="0" collapsed="false">
      <c r="A473" s="9"/>
      <c r="B473" s="9"/>
      <c r="C473" s="9"/>
      <c r="D473" s="14"/>
      <c r="E473" s="9"/>
      <c r="F473" s="9"/>
      <c r="G473" s="9"/>
      <c r="H473" s="14"/>
      <c r="I473" s="14"/>
      <c r="J473" s="12"/>
      <c r="K473" s="13"/>
      <c r="L473" s="13"/>
      <c r="M473" s="14"/>
      <c r="N473" s="9" t="str">
        <f aca="false">IF($D473="","",IFERROR(INDEX(Lists!$B$2:$B$12,MATCH($D473,Lists!$A$2:$A$12,0)),""))</f>
        <v/>
      </c>
      <c r="O473" s="10" t="str">
        <f aca="true">IF($J473="","",MAX(0,(IF($S473&lt;&gt;"",$S473,TODAY())-$J473)/365.25))</f>
        <v/>
      </c>
      <c r="P473" s="11" t="str">
        <f aca="false">IF(OR($K473="",$N473="",$N473=0,$M473="Not depreciated"),"",IF($M473="Reducing balance",$K473-($K473*(1-(1/$N473))^MIN($O473,$N473)),MIN(($K473-IF($L473="",0,$L473))/$N473*$O473,$K473-IF($L473="",0,$L473))))</f>
        <v/>
      </c>
      <c r="Q473" s="11" t="str">
        <f aca="false">IF($K473="","",$K473-IF($P473="",0,$P473))</f>
        <v/>
      </c>
      <c r="R473" s="9"/>
      <c r="S473" s="12"/>
      <c r="T473" s="9"/>
      <c r="U473" s="13"/>
      <c r="V473" s="9"/>
    </row>
    <row r="474" customFormat="false" ht="15" hidden="false" customHeight="false" outlineLevel="0" collapsed="false">
      <c r="A474" s="9"/>
      <c r="B474" s="9"/>
      <c r="C474" s="9"/>
      <c r="D474" s="14"/>
      <c r="E474" s="9"/>
      <c r="F474" s="9"/>
      <c r="G474" s="9"/>
      <c r="H474" s="14"/>
      <c r="I474" s="14"/>
      <c r="J474" s="12"/>
      <c r="K474" s="13"/>
      <c r="L474" s="13"/>
      <c r="M474" s="14"/>
      <c r="N474" s="9" t="str">
        <f aca="false">IF($D474="","",IFERROR(INDEX(Lists!$B$2:$B$12,MATCH($D474,Lists!$A$2:$A$12,0)),""))</f>
        <v/>
      </c>
      <c r="O474" s="10" t="str">
        <f aca="true">IF($J474="","",MAX(0,(IF($S474&lt;&gt;"",$S474,TODAY())-$J474)/365.25))</f>
        <v/>
      </c>
      <c r="P474" s="11" t="str">
        <f aca="false">IF(OR($K474="",$N474="",$N474=0,$M474="Not depreciated"),"",IF($M474="Reducing balance",$K474-($K474*(1-(1/$N474))^MIN($O474,$N474)),MIN(($K474-IF($L474="",0,$L474))/$N474*$O474,$K474-IF($L474="",0,$L474))))</f>
        <v/>
      </c>
      <c r="Q474" s="11" t="str">
        <f aca="false">IF($K474="","",$K474-IF($P474="",0,$P474))</f>
        <v/>
      </c>
      <c r="R474" s="9"/>
      <c r="S474" s="12"/>
      <c r="T474" s="9"/>
      <c r="U474" s="13"/>
      <c r="V474" s="9"/>
    </row>
    <row r="475" customFormat="false" ht="15" hidden="false" customHeight="false" outlineLevel="0" collapsed="false">
      <c r="A475" s="9"/>
      <c r="B475" s="9"/>
      <c r="C475" s="9"/>
      <c r="D475" s="14"/>
      <c r="E475" s="9"/>
      <c r="F475" s="9"/>
      <c r="G475" s="9"/>
      <c r="H475" s="14"/>
      <c r="I475" s="14"/>
      <c r="J475" s="12"/>
      <c r="K475" s="13"/>
      <c r="L475" s="13"/>
      <c r="M475" s="14"/>
      <c r="N475" s="9" t="str">
        <f aca="false">IF($D475="","",IFERROR(INDEX(Lists!$B$2:$B$12,MATCH($D475,Lists!$A$2:$A$12,0)),""))</f>
        <v/>
      </c>
      <c r="O475" s="10" t="str">
        <f aca="true">IF($J475="","",MAX(0,(IF($S475&lt;&gt;"",$S475,TODAY())-$J475)/365.25))</f>
        <v/>
      </c>
      <c r="P475" s="11" t="str">
        <f aca="false">IF(OR($K475="",$N475="",$N475=0,$M475="Not depreciated"),"",IF($M475="Reducing balance",$K475-($K475*(1-(1/$N475))^MIN($O475,$N475)),MIN(($K475-IF($L475="",0,$L475))/$N475*$O475,$K475-IF($L475="",0,$L475))))</f>
        <v/>
      </c>
      <c r="Q475" s="11" t="str">
        <f aca="false">IF($K475="","",$K475-IF($P475="",0,$P475))</f>
        <v/>
      </c>
      <c r="R475" s="9"/>
      <c r="S475" s="12"/>
      <c r="T475" s="9"/>
      <c r="U475" s="13"/>
      <c r="V475" s="9"/>
    </row>
    <row r="476" customFormat="false" ht="15" hidden="false" customHeight="false" outlineLevel="0" collapsed="false">
      <c r="A476" s="9"/>
      <c r="B476" s="9"/>
      <c r="C476" s="9"/>
      <c r="D476" s="14"/>
      <c r="E476" s="9"/>
      <c r="F476" s="9"/>
      <c r="G476" s="9"/>
      <c r="H476" s="14"/>
      <c r="I476" s="14"/>
      <c r="J476" s="12"/>
      <c r="K476" s="13"/>
      <c r="L476" s="13"/>
      <c r="M476" s="14"/>
      <c r="N476" s="9" t="str">
        <f aca="false">IF($D476="","",IFERROR(INDEX(Lists!$B$2:$B$12,MATCH($D476,Lists!$A$2:$A$12,0)),""))</f>
        <v/>
      </c>
      <c r="O476" s="10" t="str">
        <f aca="true">IF($J476="","",MAX(0,(IF($S476&lt;&gt;"",$S476,TODAY())-$J476)/365.25))</f>
        <v/>
      </c>
      <c r="P476" s="11" t="str">
        <f aca="false">IF(OR($K476="",$N476="",$N476=0,$M476="Not depreciated"),"",IF($M476="Reducing balance",$K476-($K476*(1-(1/$N476))^MIN($O476,$N476)),MIN(($K476-IF($L476="",0,$L476))/$N476*$O476,$K476-IF($L476="",0,$L476))))</f>
        <v/>
      </c>
      <c r="Q476" s="11" t="str">
        <f aca="false">IF($K476="","",$K476-IF($P476="",0,$P476))</f>
        <v/>
      </c>
      <c r="R476" s="9"/>
      <c r="S476" s="12"/>
      <c r="T476" s="9"/>
      <c r="U476" s="13"/>
      <c r="V476" s="9"/>
    </row>
    <row r="477" customFormat="false" ht="15" hidden="false" customHeight="false" outlineLevel="0" collapsed="false">
      <c r="A477" s="9"/>
      <c r="B477" s="9"/>
      <c r="C477" s="9"/>
      <c r="D477" s="14"/>
      <c r="E477" s="9"/>
      <c r="F477" s="9"/>
      <c r="G477" s="9"/>
      <c r="H477" s="14"/>
      <c r="I477" s="14"/>
      <c r="J477" s="12"/>
      <c r="K477" s="13"/>
      <c r="L477" s="13"/>
      <c r="M477" s="14"/>
      <c r="N477" s="9" t="str">
        <f aca="false">IF($D477="","",IFERROR(INDEX(Lists!$B$2:$B$12,MATCH($D477,Lists!$A$2:$A$12,0)),""))</f>
        <v/>
      </c>
      <c r="O477" s="10" t="str">
        <f aca="true">IF($J477="","",MAX(0,(IF($S477&lt;&gt;"",$S477,TODAY())-$J477)/365.25))</f>
        <v/>
      </c>
      <c r="P477" s="11" t="str">
        <f aca="false">IF(OR($K477="",$N477="",$N477=0,$M477="Not depreciated"),"",IF($M477="Reducing balance",$K477-($K477*(1-(1/$N477))^MIN($O477,$N477)),MIN(($K477-IF($L477="",0,$L477))/$N477*$O477,$K477-IF($L477="",0,$L477))))</f>
        <v/>
      </c>
      <c r="Q477" s="11" t="str">
        <f aca="false">IF($K477="","",$K477-IF($P477="",0,$P477))</f>
        <v/>
      </c>
      <c r="R477" s="9"/>
      <c r="S477" s="12"/>
      <c r="T477" s="9"/>
      <c r="U477" s="13"/>
      <c r="V477" s="9"/>
    </row>
    <row r="478" customFormat="false" ht="15" hidden="false" customHeight="false" outlineLevel="0" collapsed="false">
      <c r="A478" s="9"/>
      <c r="B478" s="9"/>
      <c r="C478" s="9"/>
      <c r="D478" s="14"/>
      <c r="E478" s="9"/>
      <c r="F478" s="9"/>
      <c r="G478" s="9"/>
      <c r="H478" s="14"/>
      <c r="I478" s="14"/>
      <c r="J478" s="12"/>
      <c r="K478" s="13"/>
      <c r="L478" s="13"/>
      <c r="M478" s="14"/>
      <c r="N478" s="9" t="str">
        <f aca="false">IF($D478="","",IFERROR(INDEX(Lists!$B$2:$B$12,MATCH($D478,Lists!$A$2:$A$12,0)),""))</f>
        <v/>
      </c>
      <c r="O478" s="10" t="str">
        <f aca="true">IF($J478="","",MAX(0,(IF($S478&lt;&gt;"",$S478,TODAY())-$J478)/365.25))</f>
        <v/>
      </c>
      <c r="P478" s="11" t="str">
        <f aca="false">IF(OR($K478="",$N478="",$N478=0,$M478="Not depreciated"),"",IF($M478="Reducing balance",$K478-($K478*(1-(1/$N478))^MIN($O478,$N478)),MIN(($K478-IF($L478="",0,$L478))/$N478*$O478,$K478-IF($L478="",0,$L478))))</f>
        <v/>
      </c>
      <c r="Q478" s="11" t="str">
        <f aca="false">IF($K478="","",$K478-IF($P478="",0,$P478))</f>
        <v/>
      </c>
      <c r="R478" s="9"/>
      <c r="S478" s="12"/>
      <c r="T478" s="9"/>
      <c r="U478" s="13"/>
      <c r="V478" s="9"/>
    </row>
    <row r="479" customFormat="false" ht="15" hidden="false" customHeight="false" outlineLevel="0" collapsed="false">
      <c r="A479" s="9"/>
      <c r="B479" s="9"/>
      <c r="C479" s="9"/>
      <c r="D479" s="14"/>
      <c r="E479" s="9"/>
      <c r="F479" s="9"/>
      <c r="G479" s="9"/>
      <c r="H479" s="14"/>
      <c r="I479" s="14"/>
      <c r="J479" s="12"/>
      <c r="K479" s="13"/>
      <c r="L479" s="13"/>
      <c r="M479" s="14"/>
      <c r="N479" s="9" t="str">
        <f aca="false">IF($D479="","",IFERROR(INDEX(Lists!$B$2:$B$12,MATCH($D479,Lists!$A$2:$A$12,0)),""))</f>
        <v/>
      </c>
      <c r="O479" s="10" t="str">
        <f aca="true">IF($J479="","",MAX(0,(IF($S479&lt;&gt;"",$S479,TODAY())-$J479)/365.25))</f>
        <v/>
      </c>
      <c r="P479" s="11" t="str">
        <f aca="false">IF(OR($K479="",$N479="",$N479=0,$M479="Not depreciated"),"",IF($M479="Reducing balance",$K479-($K479*(1-(1/$N479))^MIN($O479,$N479)),MIN(($K479-IF($L479="",0,$L479))/$N479*$O479,$K479-IF($L479="",0,$L479))))</f>
        <v/>
      </c>
      <c r="Q479" s="11" t="str">
        <f aca="false">IF($K479="","",$K479-IF($P479="",0,$P479))</f>
        <v/>
      </c>
      <c r="R479" s="9"/>
      <c r="S479" s="12"/>
      <c r="T479" s="9"/>
      <c r="U479" s="13"/>
      <c r="V479" s="9"/>
    </row>
    <row r="480" customFormat="false" ht="15" hidden="false" customHeight="false" outlineLevel="0" collapsed="false">
      <c r="A480" s="9"/>
      <c r="B480" s="9"/>
      <c r="C480" s="9"/>
      <c r="D480" s="14"/>
      <c r="E480" s="9"/>
      <c r="F480" s="9"/>
      <c r="G480" s="9"/>
      <c r="H480" s="14"/>
      <c r="I480" s="14"/>
      <c r="J480" s="12"/>
      <c r="K480" s="13"/>
      <c r="L480" s="13"/>
      <c r="M480" s="14"/>
      <c r="N480" s="9" t="str">
        <f aca="false">IF($D480="","",IFERROR(INDEX(Lists!$B$2:$B$12,MATCH($D480,Lists!$A$2:$A$12,0)),""))</f>
        <v/>
      </c>
      <c r="O480" s="10" t="str">
        <f aca="true">IF($J480="","",MAX(0,(IF($S480&lt;&gt;"",$S480,TODAY())-$J480)/365.25))</f>
        <v/>
      </c>
      <c r="P480" s="11" t="str">
        <f aca="false">IF(OR($K480="",$N480="",$N480=0,$M480="Not depreciated"),"",IF($M480="Reducing balance",$K480-($K480*(1-(1/$N480))^MIN($O480,$N480)),MIN(($K480-IF($L480="",0,$L480))/$N480*$O480,$K480-IF($L480="",0,$L480))))</f>
        <v/>
      </c>
      <c r="Q480" s="11" t="str">
        <f aca="false">IF($K480="","",$K480-IF($P480="",0,$P480))</f>
        <v/>
      </c>
      <c r="R480" s="9"/>
      <c r="S480" s="12"/>
      <c r="T480" s="9"/>
      <c r="U480" s="13"/>
      <c r="V480" s="9"/>
    </row>
    <row r="481" customFormat="false" ht="15" hidden="false" customHeight="false" outlineLevel="0" collapsed="false">
      <c r="A481" s="9"/>
      <c r="B481" s="9"/>
      <c r="C481" s="9"/>
      <c r="D481" s="14"/>
      <c r="E481" s="9"/>
      <c r="F481" s="9"/>
      <c r="G481" s="9"/>
      <c r="H481" s="14"/>
      <c r="I481" s="14"/>
      <c r="J481" s="12"/>
      <c r="K481" s="13"/>
      <c r="L481" s="13"/>
      <c r="M481" s="14"/>
      <c r="N481" s="9" t="str">
        <f aca="false">IF($D481="","",IFERROR(INDEX(Lists!$B$2:$B$12,MATCH($D481,Lists!$A$2:$A$12,0)),""))</f>
        <v/>
      </c>
      <c r="O481" s="10" t="str">
        <f aca="true">IF($J481="","",MAX(0,(IF($S481&lt;&gt;"",$S481,TODAY())-$J481)/365.25))</f>
        <v/>
      </c>
      <c r="P481" s="11" t="str">
        <f aca="false">IF(OR($K481="",$N481="",$N481=0,$M481="Not depreciated"),"",IF($M481="Reducing balance",$K481-($K481*(1-(1/$N481))^MIN($O481,$N481)),MIN(($K481-IF($L481="",0,$L481))/$N481*$O481,$K481-IF($L481="",0,$L481))))</f>
        <v/>
      </c>
      <c r="Q481" s="11" t="str">
        <f aca="false">IF($K481="","",$K481-IF($P481="",0,$P481))</f>
        <v/>
      </c>
      <c r="R481" s="9"/>
      <c r="S481" s="12"/>
      <c r="T481" s="9"/>
      <c r="U481" s="13"/>
      <c r="V481" s="9"/>
    </row>
    <row r="482" customFormat="false" ht="15" hidden="false" customHeight="false" outlineLevel="0" collapsed="false">
      <c r="A482" s="9"/>
      <c r="B482" s="9"/>
      <c r="C482" s="9"/>
      <c r="D482" s="14"/>
      <c r="E482" s="9"/>
      <c r="F482" s="9"/>
      <c r="G482" s="9"/>
      <c r="H482" s="14"/>
      <c r="I482" s="14"/>
      <c r="J482" s="12"/>
      <c r="K482" s="13"/>
      <c r="L482" s="13"/>
      <c r="M482" s="14"/>
      <c r="N482" s="9" t="str">
        <f aca="false">IF($D482="","",IFERROR(INDEX(Lists!$B$2:$B$12,MATCH($D482,Lists!$A$2:$A$12,0)),""))</f>
        <v/>
      </c>
      <c r="O482" s="10" t="str">
        <f aca="true">IF($J482="","",MAX(0,(IF($S482&lt;&gt;"",$S482,TODAY())-$J482)/365.25))</f>
        <v/>
      </c>
      <c r="P482" s="11" t="str">
        <f aca="false">IF(OR($K482="",$N482="",$N482=0,$M482="Not depreciated"),"",IF($M482="Reducing balance",$K482-($K482*(1-(1/$N482))^MIN($O482,$N482)),MIN(($K482-IF($L482="",0,$L482))/$N482*$O482,$K482-IF($L482="",0,$L482))))</f>
        <v/>
      </c>
      <c r="Q482" s="11" t="str">
        <f aca="false">IF($K482="","",$K482-IF($P482="",0,$P482))</f>
        <v/>
      </c>
      <c r="R482" s="9"/>
      <c r="S482" s="12"/>
      <c r="T482" s="9"/>
      <c r="U482" s="13"/>
      <c r="V482" s="9"/>
    </row>
    <row r="483" customFormat="false" ht="15" hidden="false" customHeight="false" outlineLevel="0" collapsed="false">
      <c r="A483" s="9"/>
      <c r="B483" s="9"/>
      <c r="C483" s="9"/>
      <c r="D483" s="14"/>
      <c r="E483" s="9"/>
      <c r="F483" s="9"/>
      <c r="G483" s="9"/>
      <c r="H483" s="14"/>
      <c r="I483" s="14"/>
      <c r="J483" s="12"/>
      <c r="K483" s="13"/>
      <c r="L483" s="13"/>
      <c r="M483" s="14"/>
      <c r="N483" s="9" t="str">
        <f aca="false">IF($D483="","",IFERROR(INDEX(Lists!$B$2:$B$12,MATCH($D483,Lists!$A$2:$A$12,0)),""))</f>
        <v/>
      </c>
      <c r="O483" s="10" t="str">
        <f aca="true">IF($J483="","",MAX(0,(IF($S483&lt;&gt;"",$S483,TODAY())-$J483)/365.25))</f>
        <v/>
      </c>
      <c r="P483" s="11" t="str">
        <f aca="false">IF(OR($K483="",$N483="",$N483=0,$M483="Not depreciated"),"",IF($M483="Reducing balance",$K483-($K483*(1-(1/$N483))^MIN($O483,$N483)),MIN(($K483-IF($L483="",0,$L483))/$N483*$O483,$K483-IF($L483="",0,$L483))))</f>
        <v/>
      </c>
      <c r="Q483" s="11" t="str">
        <f aca="false">IF($K483="","",$K483-IF($P483="",0,$P483))</f>
        <v/>
      </c>
      <c r="R483" s="9"/>
      <c r="S483" s="12"/>
      <c r="T483" s="9"/>
      <c r="U483" s="13"/>
      <c r="V483" s="9"/>
    </row>
    <row r="484" customFormat="false" ht="15" hidden="false" customHeight="false" outlineLevel="0" collapsed="false">
      <c r="A484" s="9"/>
      <c r="B484" s="9"/>
      <c r="C484" s="9"/>
      <c r="D484" s="14"/>
      <c r="E484" s="9"/>
      <c r="F484" s="9"/>
      <c r="G484" s="9"/>
      <c r="H484" s="14"/>
      <c r="I484" s="14"/>
      <c r="J484" s="12"/>
      <c r="K484" s="13"/>
      <c r="L484" s="13"/>
      <c r="M484" s="14"/>
      <c r="N484" s="9" t="str">
        <f aca="false">IF($D484="","",IFERROR(INDEX(Lists!$B$2:$B$12,MATCH($D484,Lists!$A$2:$A$12,0)),""))</f>
        <v/>
      </c>
      <c r="O484" s="10" t="str">
        <f aca="true">IF($J484="","",MAX(0,(IF($S484&lt;&gt;"",$S484,TODAY())-$J484)/365.25))</f>
        <v/>
      </c>
      <c r="P484" s="11" t="str">
        <f aca="false">IF(OR($K484="",$N484="",$N484=0,$M484="Not depreciated"),"",IF($M484="Reducing balance",$K484-($K484*(1-(1/$N484))^MIN($O484,$N484)),MIN(($K484-IF($L484="",0,$L484))/$N484*$O484,$K484-IF($L484="",0,$L484))))</f>
        <v/>
      </c>
      <c r="Q484" s="11" t="str">
        <f aca="false">IF($K484="","",$K484-IF($P484="",0,$P484))</f>
        <v/>
      </c>
      <c r="R484" s="9"/>
      <c r="S484" s="12"/>
      <c r="T484" s="9"/>
      <c r="U484" s="13"/>
      <c r="V484" s="9"/>
    </row>
    <row r="485" customFormat="false" ht="15" hidden="false" customHeight="false" outlineLevel="0" collapsed="false">
      <c r="A485" s="9"/>
      <c r="B485" s="9"/>
      <c r="C485" s="9"/>
      <c r="D485" s="14"/>
      <c r="E485" s="9"/>
      <c r="F485" s="9"/>
      <c r="G485" s="9"/>
      <c r="H485" s="14"/>
      <c r="I485" s="14"/>
      <c r="J485" s="12"/>
      <c r="K485" s="13"/>
      <c r="L485" s="13"/>
      <c r="M485" s="14"/>
      <c r="N485" s="9" t="str">
        <f aca="false">IF($D485="","",IFERROR(INDEX(Lists!$B$2:$B$12,MATCH($D485,Lists!$A$2:$A$12,0)),""))</f>
        <v/>
      </c>
      <c r="O485" s="10" t="str">
        <f aca="true">IF($J485="","",MAX(0,(IF($S485&lt;&gt;"",$S485,TODAY())-$J485)/365.25))</f>
        <v/>
      </c>
      <c r="P485" s="11" t="str">
        <f aca="false">IF(OR($K485="",$N485="",$N485=0,$M485="Not depreciated"),"",IF($M485="Reducing balance",$K485-($K485*(1-(1/$N485))^MIN($O485,$N485)),MIN(($K485-IF($L485="",0,$L485))/$N485*$O485,$K485-IF($L485="",0,$L485))))</f>
        <v/>
      </c>
      <c r="Q485" s="11" t="str">
        <f aca="false">IF($K485="","",$K485-IF($P485="",0,$P485))</f>
        <v/>
      </c>
      <c r="R485" s="9"/>
      <c r="S485" s="12"/>
      <c r="T485" s="9"/>
      <c r="U485" s="13"/>
      <c r="V485" s="9"/>
    </row>
    <row r="486" customFormat="false" ht="15" hidden="false" customHeight="false" outlineLevel="0" collapsed="false">
      <c r="A486" s="9"/>
      <c r="B486" s="9"/>
      <c r="C486" s="9"/>
      <c r="D486" s="14"/>
      <c r="E486" s="9"/>
      <c r="F486" s="9"/>
      <c r="G486" s="9"/>
      <c r="H486" s="14"/>
      <c r="I486" s="14"/>
      <c r="J486" s="12"/>
      <c r="K486" s="13"/>
      <c r="L486" s="13"/>
      <c r="M486" s="14"/>
      <c r="N486" s="9" t="str">
        <f aca="false">IF($D486="","",IFERROR(INDEX(Lists!$B$2:$B$12,MATCH($D486,Lists!$A$2:$A$12,0)),""))</f>
        <v/>
      </c>
      <c r="O486" s="10" t="str">
        <f aca="true">IF($J486="","",MAX(0,(IF($S486&lt;&gt;"",$S486,TODAY())-$J486)/365.25))</f>
        <v/>
      </c>
      <c r="P486" s="11" t="str">
        <f aca="false">IF(OR($K486="",$N486="",$N486=0,$M486="Not depreciated"),"",IF($M486="Reducing balance",$K486-($K486*(1-(1/$N486))^MIN($O486,$N486)),MIN(($K486-IF($L486="",0,$L486))/$N486*$O486,$K486-IF($L486="",0,$L486))))</f>
        <v/>
      </c>
      <c r="Q486" s="11" t="str">
        <f aca="false">IF($K486="","",$K486-IF($P486="",0,$P486))</f>
        <v/>
      </c>
      <c r="R486" s="9"/>
      <c r="S486" s="12"/>
      <c r="T486" s="9"/>
      <c r="U486" s="13"/>
      <c r="V486" s="9"/>
    </row>
    <row r="487" customFormat="false" ht="15" hidden="false" customHeight="false" outlineLevel="0" collapsed="false">
      <c r="A487" s="9"/>
      <c r="B487" s="9"/>
      <c r="C487" s="9"/>
      <c r="D487" s="14"/>
      <c r="E487" s="9"/>
      <c r="F487" s="9"/>
      <c r="G487" s="9"/>
      <c r="H487" s="14"/>
      <c r="I487" s="14"/>
      <c r="J487" s="12"/>
      <c r="K487" s="13"/>
      <c r="L487" s="13"/>
      <c r="M487" s="14"/>
      <c r="N487" s="9" t="str">
        <f aca="false">IF($D487="","",IFERROR(INDEX(Lists!$B$2:$B$12,MATCH($D487,Lists!$A$2:$A$12,0)),""))</f>
        <v/>
      </c>
      <c r="O487" s="10" t="str">
        <f aca="true">IF($J487="","",MAX(0,(IF($S487&lt;&gt;"",$S487,TODAY())-$J487)/365.25))</f>
        <v/>
      </c>
      <c r="P487" s="11" t="str">
        <f aca="false">IF(OR($K487="",$N487="",$N487=0,$M487="Not depreciated"),"",IF($M487="Reducing balance",$K487-($K487*(1-(1/$N487))^MIN($O487,$N487)),MIN(($K487-IF($L487="",0,$L487))/$N487*$O487,$K487-IF($L487="",0,$L487))))</f>
        <v/>
      </c>
      <c r="Q487" s="11" t="str">
        <f aca="false">IF($K487="","",$K487-IF($P487="",0,$P487))</f>
        <v/>
      </c>
      <c r="R487" s="9"/>
      <c r="S487" s="12"/>
      <c r="T487" s="9"/>
      <c r="U487" s="13"/>
      <c r="V487" s="9"/>
    </row>
    <row r="488" customFormat="false" ht="15" hidden="false" customHeight="false" outlineLevel="0" collapsed="false">
      <c r="A488" s="9"/>
      <c r="B488" s="9"/>
      <c r="C488" s="9"/>
      <c r="D488" s="14"/>
      <c r="E488" s="9"/>
      <c r="F488" s="9"/>
      <c r="G488" s="9"/>
      <c r="H488" s="14"/>
      <c r="I488" s="14"/>
      <c r="J488" s="12"/>
      <c r="K488" s="13"/>
      <c r="L488" s="13"/>
      <c r="M488" s="14"/>
      <c r="N488" s="9" t="str">
        <f aca="false">IF($D488="","",IFERROR(INDEX(Lists!$B$2:$B$12,MATCH($D488,Lists!$A$2:$A$12,0)),""))</f>
        <v/>
      </c>
      <c r="O488" s="10" t="str">
        <f aca="true">IF($J488="","",MAX(0,(IF($S488&lt;&gt;"",$S488,TODAY())-$J488)/365.25))</f>
        <v/>
      </c>
      <c r="P488" s="11" t="str">
        <f aca="false">IF(OR($K488="",$N488="",$N488=0,$M488="Not depreciated"),"",IF($M488="Reducing balance",$K488-($K488*(1-(1/$N488))^MIN($O488,$N488)),MIN(($K488-IF($L488="",0,$L488))/$N488*$O488,$K488-IF($L488="",0,$L488))))</f>
        <v/>
      </c>
      <c r="Q488" s="11" t="str">
        <f aca="false">IF($K488="","",$K488-IF($P488="",0,$P488))</f>
        <v/>
      </c>
      <c r="R488" s="9"/>
      <c r="S488" s="12"/>
      <c r="T488" s="9"/>
      <c r="U488" s="13"/>
      <c r="V488" s="9"/>
    </row>
    <row r="489" customFormat="false" ht="15" hidden="false" customHeight="false" outlineLevel="0" collapsed="false">
      <c r="A489" s="9"/>
      <c r="B489" s="9"/>
      <c r="C489" s="9"/>
      <c r="D489" s="14"/>
      <c r="E489" s="9"/>
      <c r="F489" s="9"/>
      <c r="G489" s="9"/>
      <c r="H489" s="14"/>
      <c r="I489" s="14"/>
      <c r="J489" s="12"/>
      <c r="K489" s="13"/>
      <c r="L489" s="13"/>
      <c r="M489" s="14"/>
      <c r="N489" s="9" t="str">
        <f aca="false">IF($D489="","",IFERROR(INDEX(Lists!$B$2:$B$12,MATCH($D489,Lists!$A$2:$A$12,0)),""))</f>
        <v/>
      </c>
      <c r="O489" s="10" t="str">
        <f aca="true">IF($J489="","",MAX(0,(IF($S489&lt;&gt;"",$S489,TODAY())-$J489)/365.25))</f>
        <v/>
      </c>
      <c r="P489" s="11" t="str">
        <f aca="false">IF(OR($K489="",$N489="",$N489=0,$M489="Not depreciated"),"",IF($M489="Reducing balance",$K489-($K489*(1-(1/$N489))^MIN($O489,$N489)),MIN(($K489-IF($L489="",0,$L489))/$N489*$O489,$K489-IF($L489="",0,$L489))))</f>
        <v/>
      </c>
      <c r="Q489" s="11" t="str">
        <f aca="false">IF($K489="","",$K489-IF($P489="",0,$P489))</f>
        <v/>
      </c>
      <c r="R489" s="9"/>
      <c r="S489" s="12"/>
      <c r="T489" s="9"/>
      <c r="U489" s="13"/>
      <c r="V489" s="9"/>
    </row>
    <row r="490" customFormat="false" ht="15" hidden="false" customHeight="false" outlineLevel="0" collapsed="false">
      <c r="A490" s="9"/>
      <c r="B490" s="9"/>
      <c r="C490" s="9"/>
      <c r="D490" s="14"/>
      <c r="E490" s="9"/>
      <c r="F490" s="9"/>
      <c r="G490" s="9"/>
      <c r="H490" s="14"/>
      <c r="I490" s="14"/>
      <c r="J490" s="12"/>
      <c r="K490" s="13"/>
      <c r="L490" s="13"/>
      <c r="M490" s="14"/>
      <c r="N490" s="9" t="str">
        <f aca="false">IF($D490="","",IFERROR(INDEX(Lists!$B$2:$B$12,MATCH($D490,Lists!$A$2:$A$12,0)),""))</f>
        <v/>
      </c>
      <c r="O490" s="10" t="str">
        <f aca="true">IF($J490="","",MAX(0,(IF($S490&lt;&gt;"",$S490,TODAY())-$J490)/365.25))</f>
        <v/>
      </c>
      <c r="P490" s="11" t="str">
        <f aca="false">IF(OR($K490="",$N490="",$N490=0,$M490="Not depreciated"),"",IF($M490="Reducing balance",$K490-($K490*(1-(1/$N490))^MIN($O490,$N490)),MIN(($K490-IF($L490="",0,$L490))/$N490*$O490,$K490-IF($L490="",0,$L490))))</f>
        <v/>
      </c>
      <c r="Q490" s="11" t="str">
        <f aca="false">IF($K490="","",$K490-IF($P490="",0,$P490))</f>
        <v/>
      </c>
      <c r="R490" s="9"/>
      <c r="S490" s="12"/>
      <c r="T490" s="9"/>
      <c r="U490" s="13"/>
      <c r="V490" s="9"/>
    </row>
    <row r="491" customFormat="false" ht="15" hidden="false" customHeight="false" outlineLevel="0" collapsed="false">
      <c r="A491" s="9"/>
      <c r="B491" s="9"/>
      <c r="C491" s="9"/>
      <c r="D491" s="14"/>
      <c r="E491" s="9"/>
      <c r="F491" s="9"/>
      <c r="G491" s="9"/>
      <c r="H491" s="14"/>
      <c r="I491" s="14"/>
      <c r="J491" s="12"/>
      <c r="K491" s="13"/>
      <c r="L491" s="13"/>
      <c r="M491" s="14"/>
      <c r="N491" s="9" t="str">
        <f aca="false">IF($D491="","",IFERROR(INDEX(Lists!$B$2:$B$12,MATCH($D491,Lists!$A$2:$A$12,0)),""))</f>
        <v/>
      </c>
      <c r="O491" s="10" t="str">
        <f aca="true">IF($J491="","",MAX(0,(IF($S491&lt;&gt;"",$S491,TODAY())-$J491)/365.25))</f>
        <v/>
      </c>
      <c r="P491" s="11" t="str">
        <f aca="false">IF(OR($K491="",$N491="",$N491=0,$M491="Not depreciated"),"",IF($M491="Reducing balance",$K491-($K491*(1-(1/$N491))^MIN($O491,$N491)),MIN(($K491-IF($L491="",0,$L491))/$N491*$O491,$K491-IF($L491="",0,$L491))))</f>
        <v/>
      </c>
      <c r="Q491" s="11" t="str">
        <f aca="false">IF($K491="","",$K491-IF($P491="",0,$P491))</f>
        <v/>
      </c>
      <c r="R491" s="9"/>
      <c r="S491" s="12"/>
      <c r="T491" s="9"/>
      <c r="U491" s="13"/>
      <c r="V491" s="9"/>
    </row>
    <row r="492" customFormat="false" ht="15" hidden="false" customHeight="false" outlineLevel="0" collapsed="false">
      <c r="A492" s="9"/>
      <c r="B492" s="9"/>
      <c r="C492" s="9"/>
      <c r="D492" s="14"/>
      <c r="E492" s="9"/>
      <c r="F492" s="9"/>
      <c r="G492" s="9"/>
      <c r="H492" s="14"/>
      <c r="I492" s="14"/>
      <c r="J492" s="12"/>
      <c r="K492" s="13"/>
      <c r="L492" s="13"/>
      <c r="M492" s="14"/>
      <c r="N492" s="9" t="str">
        <f aca="false">IF($D492="","",IFERROR(INDEX(Lists!$B$2:$B$12,MATCH($D492,Lists!$A$2:$A$12,0)),""))</f>
        <v/>
      </c>
      <c r="O492" s="10" t="str">
        <f aca="true">IF($J492="","",MAX(0,(IF($S492&lt;&gt;"",$S492,TODAY())-$J492)/365.25))</f>
        <v/>
      </c>
      <c r="P492" s="11" t="str">
        <f aca="false">IF(OR($K492="",$N492="",$N492=0,$M492="Not depreciated"),"",IF($M492="Reducing balance",$K492-($K492*(1-(1/$N492))^MIN($O492,$N492)),MIN(($K492-IF($L492="",0,$L492))/$N492*$O492,$K492-IF($L492="",0,$L492))))</f>
        <v/>
      </c>
      <c r="Q492" s="11" t="str">
        <f aca="false">IF($K492="","",$K492-IF($P492="",0,$P492))</f>
        <v/>
      </c>
      <c r="R492" s="9"/>
      <c r="S492" s="12"/>
      <c r="T492" s="9"/>
      <c r="U492" s="13"/>
      <c r="V492" s="9"/>
    </row>
    <row r="493" customFormat="false" ht="15" hidden="false" customHeight="false" outlineLevel="0" collapsed="false">
      <c r="A493" s="9"/>
      <c r="B493" s="9"/>
      <c r="C493" s="9"/>
      <c r="D493" s="14"/>
      <c r="E493" s="9"/>
      <c r="F493" s="9"/>
      <c r="G493" s="9"/>
      <c r="H493" s="14"/>
      <c r="I493" s="14"/>
      <c r="J493" s="12"/>
      <c r="K493" s="13"/>
      <c r="L493" s="13"/>
      <c r="M493" s="14"/>
      <c r="N493" s="9" t="str">
        <f aca="false">IF($D493="","",IFERROR(INDEX(Lists!$B$2:$B$12,MATCH($D493,Lists!$A$2:$A$12,0)),""))</f>
        <v/>
      </c>
      <c r="O493" s="10" t="str">
        <f aca="true">IF($J493="","",MAX(0,(IF($S493&lt;&gt;"",$S493,TODAY())-$J493)/365.25))</f>
        <v/>
      </c>
      <c r="P493" s="11" t="str">
        <f aca="false">IF(OR($K493="",$N493="",$N493=0,$M493="Not depreciated"),"",IF($M493="Reducing balance",$K493-($K493*(1-(1/$N493))^MIN($O493,$N493)),MIN(($K493-IF($L493="",0,$L493))/$N493*$O493,$K493-IF($L493="",0,$L493))))</f>
        <v/>
      </c>
      <c r="Q493" s="11" t="str">
        <f aca="false">IF($K493="","",$K493-IF($P493="",0,$P493))</f>
        <v/>
      </c>
      <c r="R493" s="9"/>
      <c r="S493" s="12"/>
      <c r="T493" s="9"/>
      <c r="U493" s="13"/>
      <c r="V493" s="9"/>
    </row>
    <row r="494" customFormat="false" ht="15" hidden="false" customHeight="false" outlineLevel="0" collapsed="false">
      <c r="A494" s="9"/>
      <c r="B494" s="9"/>
      <c r="C494" s="9"/>
      <c r="D494" s="14"/>
      <c r="E494" s="9"/>
      <c r="F494" s="9"/>
      <c r="G494" s="9"/>
      <c r="H494" s="14"/>
      <c r="I494" s="14"/>
      <c r="J494" s="12"/>
      <c r="K494" s="13"/>
      <c r="L494" s="13"/>
      <c r="M494" s="14"/>
      <c r="N494" s="9" t="str">
        <f aca="false">IF($D494="","",IFERROR(INDEX(Lists!$B$2:$B$12,MATCH($D494,Lists!$A$2:$A$12,0)),""))</f>
        <v/>
      </c>
      <c r="O494" s="10" t="str">
        <f aca="true">IF($J494="","",MAX(0,(IF($S494&lt;&gt;"",$S494,TODAY())-$J494)/365.25))</f>
        <v/>
      </c>
      <c r="P494" s="11" t="str">
        <f aca="false">IF(OR($K494="",$N494="",$N494=0,$M494="Not depreciated"),"",IF($M494="Reducing balance",$K494-($K494*(1-(1/$N494))^MIN($O494,$N494)),MIN(($K494-IF($L494="",0,$L494))/$N494*$O494,$K494-IF($L494="",0,$L494))))</f>
        <v/>
      </c>
      <c r="Q494" s="11" t="str">
        <f aca="false">IF($K494="","",$K494-IF($P494="",0,$P494))</f>
        <v/>
      </c>
      <c r="R494" s="9"/>
      <c r="S494" s="12"/>
      <c r="T494" s="9"/>
      <c r="U494" s="13"/>
      <c r="V494" s="9"/>
    </row>
    <row r="495" customFormat="false" ht="15" hidden="false" customHeight="false" outlineLevel="0" collapsed="false">
      <c r="A495" s="9"/>
      <c r="B495" s="9"/>
      <c r="C495" s="9"/>
      <c r="D495" s="14"/>
      <c r="E495" s="9"/>
      <c r="F495" s="9"/>
      <c r="G495" s="9"/>
      <c r="H495" s="14"/>
      <c r="I495" s="14"/>
      <c r="J495" s="12"/>
      <c r="K495" s="13"/>
      <c r="L495" s="13"/>
      <c r="M495" s="14"/>
      <c r="N495" s="9" t="str">
        <f aca="false">IF($D495="","",IFERROR(INDEX(Lists!$B$2:$B$12,MATCH($D495,Lists!$A$2:$A$12,0)),""))</f>
        <v/>
      </c>
      <c r="O495" s="10" t="str">
        <f aca="true">IF($J495="","",MAX(0,(IF($S495&lt;&gt;"",$S495,TODAY())-$J495)/365.25))</f>
        <v/>
      </c>
      <c r="P495" s="11" t="str">
        <f aca="false">IF(OR($K495="",$N495="",$N495=0,$M495="Not depreciated"),"",IF($M495="Reducing balance",$K495-($K495*(1-(1/$N495))^MIN($O495,$N495)),MIN(($K495-IF($L495="",0,$L495))/$N495*$O495,$K495-IF($L495="",0,$L495))))</f>
        <v/>
      </c>
      <c r="Q495" s="11" t="str">
        <f aca="false">IF($K495="","",$K495-IF($P495="",0,$P495))</f>
        <v/>
      </c>
      <c r="R495" s="9"/>
      <c r="S495" s="12"/>
      <c r="T495" s="9"/>
      <c r="U495" s="13"/>
      <c r="V495" s="9"/>
    </row>
    <row r="496" customFormat="false" ht="15" hidden="false" customHeight="false" outlineLevel="0" collapsed="false">
      <c r="A496" s="9"/>
      <c r="B496" s="9"/>
      <c r="C496" s="9"/>
      <c r="D496" s="14"/>
      <c r="E496" s="9"/>
      <c r="F496" s="9"/>
      <c r="G496" s="9"/>
      <c r="H496" s="14"/>
      <c r="I496" s="14"/>
      <c r="J496" s="12"/>
      <c r="K496" s="13"/>
      <c r="L496" s="13"/>
      <c r="M496" s="14"/>
      <c r="N496" s="9" t="str">
        <f aca="false">IF($D496="","",IFERROR(INDEX(Lists!$B$2:$B$12,MATCH($D496,Lists!$A$2:$A$12,0)),""))</f>
        <v/>
      </c>
      <c r="O496" s="10" t="str">
        <f aca="true">IF($J496="","",MAX(0,(IF($S496&lt;&gt;"",$S496,TODAY())-$J496)/365.25))</f>
        <v/>
      </c>
      <c r="P496" s="11" t="str">
        <f aca="false">IF(OR($K496="",$N496="",$N496=0,$M496="Not depreciated"),"",IF($M496="Reducing balance",$K496-($K496*(1-(1/$N496))^MIN($O496,$N496)),MIN(($K496-IF($L496="",0,$L496))/$N496*$O496,$K496-IF($L496="",0,$L496))))</f>
        <v/>
      </c>
      <c r="Q496" s="11" t="str">
        <f aca="false">IF($K496="","",$K496-IF($P496="",0,$P496))</f>
        <v/>
      </c>
      <c r="R496" s="9"/>
      <c r="S496" s="12"/>
      <c r="T496" s="9"/>
      <c r="U496" s="13"/>
      <c r="V496" s="9"/>
    </row>
    <row r="497" customFormat="false" ht="15" hidden="false" customHeight="false" outlineLevel="0" collapsed="false">
      <c r="A497" s="9"/>
      <c r="B497" s="9"/>
      <c r="C497" s="9"/>
      <c r="D497" s="14"/>
      <c r="E497" s="9"/>
      <c r="F497" s="9"/>
      <c r="G497" s="9"/>
      <c r="H497" s="14"/>
      <c r="I497" s="14"/>
      <c r="J497" s="12"/>
      <c r="K497" s="13"/>
      <c r="L497" s="13"/>
      <c r="M497" s="14"/>
      <c r="N497" s="9" t="str">
        <f aca="false">IF($D497="","",IFERROR(INDEX(Lists!$B$2:$B$12,MATCH($D497,Lists!$A$2:$A$12,0)),""))</f>
        <v/>
      </c>
      <c r="O497" s="10" t="str">
        <f aca="true">IF($J497="","",MAX(0,(IF($S497&lt;&gt;"",$S497,TODAY())-$J497)/365.25))</f>
        <v/>
      </c>
      <c r="P497" s="11" t="str">
        <f aca="false">IF(OR($K497="",$N497="",$N497=0,$M497="Not depreciated"),"",IF($M497="Reducing balance",$K497-($K497*(1-(1/$N497))^MIN($O497,$N497)),MIN(($K497-IF($L497="",0,$L497))/$N497*$O497,$K497-IF($L497="",0,$L497))))</f>
        <v/>
      </c>
      <c r="Q497" s="11" t="str">
        <f aca="false">IF($K497="","",$K497-IF($P497="",0,$P497))</f>
        <v/>
      </c>
      <c r="R497" s="9"/>
      <c r="S497" s="12"/>
      <c r="T497" s="9"/>
      <c r="U497" s="13"/>
      <c r="V497" s="9"/>
    </row>
    <row r="498" customFormat="false" ht="15" hidden="false" customHeight="false" outlineLevel="0" collapsed="false">
      <c r="A498" s="9"/>
      <c r="B498" s="9"/>
      <c r="C498" s="9"/>
      <c r="D498" s="14"/>
      <c r="E498" s="9"/>
      <c r="F498" s="9"/>
      <c r="G498" s="9"/>
      <c r="H498" s="14"/>
      <c r="I498" s="14"/>
      <c r="J498" s="12"/>
      <c r="K498" s="13"/>
      <c r="L498" s="13"/>
      <c r="M498" s="14"/>
      <c r="N498" s="9" t="str">
        <f aca="false">IF($D498="","",IFERROR(INDEX(Lists!$B$2:$B$12,MATCH($D498,Lists!$A$2:$A$12,0)),""))</f>
        <v/>
      </c>
      <c r="O498" s="10" t="str">
        <f aca="true">IF($J498="","",MAX(0,(IF($S498&lt;&gt;"",$S498,TODAY())-$J498)/365.25))</f>
        <v/>
      </c>
      <c r="P498" s="11" t="str">
        <f aca="false">IF(OR($K498="",$N498="",$N498=0,$M498="Not depreciated"),"",IF($M498="Reducing balance",$K498-($K498*(1-(1/$N498))^MIN($O498,$N498)),MIN(($K498-IF($L498="",0,$L498))/$N498*$O498,$K498-IF($L498="",0,$L498))))</f>
        <v/>
      </c>
      <c r="Q498" s="11" t="str">
        <f aca="false">IF($K498="","",$K498-IF($P498="",0,$P498))</f>
        <v/>
      </c>
      <c r="R498" s="9"/>
      <c r="S498" s="12"/>
      <c r="T498" s="9"/>
      <c r="U498" s="13"/>
      <c r="V498" s="9"/>
    </row>
    <row r="499" customFormat="false" ht="15" hidden="false" customHeight="false" outlineLevel="0" collapsed="false">
      <c r="A499" s="9"/>
      <c r="B499" s="9"/>
      <c r="C499" s="9"/>
      <c r="D499" s="14"/>
      <c r="E499" s="9"/>
      <c r="F499" s="9"/>
      <c r="G499" s="9"/>
      <c r="H499" s="14"/>
      <c r="I499" s="14"/>
      <c r="J499" s="12"/>
      <c r="K499" s="13"/>
      <c r="L499" s="13"/>
      <c r="M499" s="14"/>
      <c r="N499" s="9" t="str">
        <f aca="false">IF($D499="","",IFERROR(INDEX(Lists!$B$2:$B$12,MATCH($D499,Lists!$A$2:$A$12,0)),""))</f>
        <v/>
      </c>
      <c r="O499" s="10" t="str">
        <f aca="true">IF($J499="","",MAX(0,(IF($S499&lt;&gt;"",$S499,TODAY())-$J499)/365.25))</f>
        <v/>
      </c>
      <c r="P499" s="11" t="str">
        <f aca="false">IF(OR($K499="",$N499="",$N499=0,$M499="Not depreciated"),"",IF($M499="Reducing balance",$K499-($K499*(1-(1/$N499))^MIN($O499,$N499)),MIN(($K499-IF($L499="",0,$L499))/$N499*$O499,$K499-IF($L499="",0,$L499))))</f>
        <v/>
      </c>
      <c r="Q499" s="11" t="str">
        <f aca="false">IF($K499="","",$K499-IF($P499="",0,$P499))</f>
        <v/>
      </c>
      <c r="R499" s="9"/>
      <c r="S499" s="12"/>
      <c r="T499" s="9"/>
      <c r="U499" s="13"/>
      <c r="V499" s="9"/>
    </row>
    <row r="500" customFormat="false" ht="15" hidden="false" customHeight="false" outlineLevel="0" collapsed="false">
      <c r="A500" s="9"/>
      <c r="B500" s="9"/>
      <c r="C500" s="9"/>
      <c r="D500" s="14"/>
      <c r="E500" s="9"/>
      <c r="F500" s="9"/>
      <c r="G500" s="9"/>
      <c r="H500" s="14"/>
      <c r="I500" s="14"/>
      <c r="J500" s="12"/>
      <c r="K500" s="13"/>
      <c r="L500" s="13"/>
      <c r="M500" s="14"/>
      <c r="N500" s="9" t="str">
        <f aca="false">IF($D500="","",IFERROR(INDEX(Lists!$B$2:$B$12,MATCH($D500,Lists!$A$2:$A$12,0)),""))</f>
        <v/>
      </c>
      <c r="O500" s="10" t="str">
        <f aca="true">IF($J500="","",MAX(0,(IF($S500&lt;&gt;"",$S500,TODAY())-$J500)/365.25))</f>
        <v/>
      </c>
      <c r="P500" s="11" t="str">
        <f aca="false">IF(OR($K500="",$N500="",$N500=0,$M500="Not depreciated"),"",IF($M500="Reducing balance",$K500-($K500*(1-(1/$N500))^MIN($O500,$N500)),MIN(($K500-IF($L500="",0,$L500))/$N500*$O500,$K500-IF($L500="",0,$L500))))</f>
        <v/>
      </c>
      <c r="Q500" s="11" t="str">
        <f aca="false">IF($K500="","",$K500-IF($P500="",0,$P500))</f>
        <v/>
      </c>
      <c r="R500" s="9"/>
      <c r="S500" s="12"/>
      <c r="T500" s="9"/>
      <c r="U500" s="13"/>
      <c r="V500" s="9"/>
    </row>
    <row r="501" customFormat="false" ht="15" hidden="false" customHeight="false" outlineLevel="0" collapsed="false">
      <c r="A501" s="9"/>
      <c r="B501" s="9"/>
      <c r="C501" s="9"/>
      <c r="D501" s="14"/>
      <c r="E501" s="9"/>
      <c r="F501" s="9"/>
      <c r="G501" s="9"/>
      <c r="H501" s="14"/>
      <c r="I501" s="14"/>
      <c r="J501" s="12"/>
      <c r="K501" s="13"/>
      <c r="L501" s="13"/>
      <c r="M501" s="14"/>
      <c r="N501" s="9" t="str">
        <f aca="false">IF($D501="","",IFERROR(INDEX(Lists!$B$2:$B$12,MATCH($D501,Lists!$A$2:$A$12,0)),""))</f>
        <v/>
      </c>
      <c r="O501" s="10" t="str">
        <f aca="true">IF($J501="","",MAX(0,(IF($S501&lt;&gt;"",$S501,TODAY())-$J501)/365.25))</f>
        <v/>
      </c>
      <c r="P501" s="11" t="str">
        <f aca="false">IF(OR($K501="",$N501="",$N501=0,$M501="Not depreciated"),"",IF($M501="Reducing balance",$K501-($K501*(1-(1/$N501))^MIN($O501,$N501)),MIN(($K501-IF($L501="",0,$L501))/$N501*$O501,$K501-IF($L501="",0,$L501))))</f>
        <v/>
      </c>
      <c r="Q501" s="11" t="str">
        <f aca="false">IF($K501="","",$K501-IF($P501="",0,$P501))</f>
        <v/>
      </c>
      <c r="R501" s="9"/>
      <c r="S501" s="12"/>
      <c r="T501" s="9"/>
      <c r="U501" s="13"/>
      <c r="V501" s="9"/>
    </row>
  </sheetData>
  <dataValidations count="4">
    <dataValidation allowBlank="true" errorStyle="stop" operator="between" showDropDown="false" showErrorMessage="false" showInputMessage="false" sqref="D2:D501" type="list">
      <formula1>Lists!$A$2:$A$12</formula1>
      <formula2>0</formula2>
    </dataValidation>
    <dataValidation allowBlank="true" errorStyle="stop" operator="between" showDropDown="false" showErrorMessage="false" showInputMessage="false" sqref="H2:H501" type="list">
      <formula1>Lists!$D$2:$D$7</formula1>
      <formula2>0</formula2>
    </dataValidation>
    <dataValidation allowBlank="true" errorStyle="stop" operator="between" showDropDown="false" showErrorMessage="false" showInputMessage="false" sqref="M2:M501" type="list">
      <formula1>Lists!$F$2:$F$4</formula1>
      <formula2>0</formula2>
    </dataValidation>
    <dataValidation allowBlank="true" errorStyle="stop" operator="between" showDropDown="false" showErrorMessage="false" showInputMessage="false" sqref="I2:I501" type="list">
      <formula1>Lists!$H$2:$H$6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3" min="3" style="0" width="3"/>
    <col collapsed="false" customWidth="true" hidden="false" outlineLevel="0" max="4" min="4" style="0" width="22"/>
    <col collapsed="false" customWidth="true" hidden="false" outlineLevel="0" max="5" min="5" style="0" width="3"/>
    <col collapsed="false" customWidth="true" hidden="false" outlineLevel="0" max="6" min="6" style="0" width="22"/>
    <col collapsed="false" customWidth="true" hidden="false" outlineLevel="0" max="7" min="7" style="0" width="3"/>
    <col collapsed="false" customWidth="true" hidden="false" outlineLevel="0" max="8" min="8" style="0" width="18"/>
  </cols>
  <sheetData>
    <row r="1" customFormat="false" ht="15" hidden="false" customHeight="false" outlineLevel="0" collapsed="false">
      <c r="A1" s="15" t="s">
        <v>27</v>
      </c>
      <c r="B1" s="15" t="s">
        <v>58</v>
      </c>
      <c r="D1" s="15" t="s">
        <v>31</v>
      </c>
      <c r="F1" s="15" t="s">
        <v>59</v>
      </c>
      <c r="H1" s="15" t="s">
        <v>32</v>
      </c>
    </row>
    <row r="2" customFormat="false" ht="15" hidden="false" customHeight="false" outlineLevel="0" collapsed="false">
      <c r="A2" s="16" t="s">
        <v>60</v>
      </c>
      <c r="B2" s="16" t="n">
        <v>40</v>
      </c>
      <c r="D2" s="16" t="s">
        <v>61</v>
      </c>
      <c r="F2" s="16" t="s">
        <v>55</v>
      </c>
      <c r="H2" s="16" t="s">
        <v>54</v>
      </c>
    </row>
    <row r="3" customFormat="false" ht="15" hidden="false" customHeight="false" outlineLevel="0" collapsed="false">
      <c r="A3" s="16" t="s">
        <v>62</v>
      </c>
      <c r="B3" s="16" t="n">
        <v>5</v>
      </c>
      <c r="D3" s="16" t="s">
        <v>53</v>
      </c>
      <c r="F3" s="16" t="s">
        <v>63</v>
      </c>
      <c r="H3" s="16" t="s">
        <v>64</v>
      </c>
    </row>
    <row r="4" customFormat="false" ht="15" hidden="false" customHeight="false" outlineLevel="0" collapsed="false">
      <c r="A4" s="16" t="s">
        <v>65</v>
      </c>
      <c r="B4" s="16" t="n">
        <v>10</v>
      </c>
      <c r="D4" s="16" t="s">
        <v>66</v>
      </c>
      <c r="F4" s="16" t="s">
        <v>67</v>
      </c>
      <c r="H4" s="16" t="s">
        <v>68</v>
      </c>
    </row>
    <row r="5" customFormat="false" ht="15" hidden="false" customHeight="false" outlineLevel="0" collapsed="false">
      <c r="A5" s="16" t="s">
        <v>49</v>
      </c>
      <c r="B5" s="16" t="n">
        <v>4</v>
      </c>
      <c r="D5" s="16" t="s">
        <v>69</v>
      </c>
      <c r="H5" s="16" t="s">
        <v>70</v>
      </c>
    </row>
    <row r="6" customFormat="false" ht="15" hidden="false" customHeight="false" outlineLevel="0" collapsed="false">
      <c r="A6" s="16" t="s">
        <v>71</v>
      </c>
      <c r="B6" s="16" t="n">
        <v>8</v>
      </c>
      <c r="D6" s="16" t="s">
        <v>72</v>
      </c>
      <c r="H6" s="16" t="s">
        <v>73</v>
      </c>
    </row>
    <row r="7" customFormat="false" ht="15" hidden="false" customHeight="false" outlineLevel="0" collapsed="false">
      <c r="A7" s="16" t="s">
        <v>74</v>
      </c>
      <c r="B7" s="16" t="n">
        <v>8</v>
      </c>
      <c r="D7" s="16" t="s">
        <v>75</v>
      </c>
    </row>
    <row r="8" customFormat="false" ht="15" hidden="false" customHeight="false" outlineLevel="0" collapsed="false">
      <c r="A8" s="16" t="s">
        <v>76</v>
      </c>
      <c r="B8" s="16" t="n">
        <v>8</v>
      </c>
    </row>
    <row r="9" customFormat="false" ht="15" hidden="false" customHeight="false" outlineLevel="0" collapsed="false">
      <c r="A9" s="16" t="s">
        <v>77</v>
      </c>
      <c r="B9" s="16" t="n">
        <v>8</v>
      </c>
    </row>
    <row r="10" customFormat="false" ht="15" hidden="false" customHeight="false" outlineLevel="0" collapsed="false">
      <c r="A10" s="16" t="s">
        <v>78</v>
      </c>
      <c r="B10" s="16" t="n">
        <v>5</v>
      </c>
    </row>
    <row r="11" customFormat="false" ht="15" hidden="false" customHeight="false" outlineLevel="0" collapsed="false">
      <c r="A11" s="16" t="s">
        <v>79</v>
      </c>
      <c r="B11" s="16" t="n">
        <v>4</v>
      </c>
    </row>
    <row r="12" customFormat="false" ht="15" hidden="false" customHeight="false" outlineLevel="0" collapsed="false">
      <c r="A12" s="16" t="s">
        <v>80</v>
      </c>
      <c r="B12" s="16" t="n">
        <v>5</v>
      </c>
    </row>
    <row r="14" customFormat="false" ht="15" hidden="false" customHeight="false" outlineLevel="0" collapsed="false">
      <c r="A14" s="17" t="s">
        <v>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30"/>
    <col collapsed="false" customWidth="true" hidden="false" outlineLevel="0" max="5" min="5" style="0" width="24"/>
  </cols>
  <sheetData>
    <row r="1" customFormat="false" ht="19.7" hidden="false" customHeight="false" outlineLevel="0" collapsed="false">
      <c r="A1" s="18" t="s">
        <v>82</v>
      </c>
    </row>
    <row r="2" customFormat="false" ht="15" hidden="false" customHeight="false" outlineLevel="0" collapsed="false">
      <c r="A2" s="2" t="s">
        <v>83</v>
      </c>
    </row>
    <row r="4" customFormat="false" ht="30" hidden="false" customHeight="true" outlineLevel="0" collapsed="false">
      <c r="A4" s="19" t="s">
        <v>27</v>
      </c>
      <c r="B4" s="19" t="s">
        <v>84</v>
      </c>
      <c r="C4" s="19" t="s">
        <v>34</v>
      </c>
      <c r="D4" s="19" t="s">
        <v>39</v>
      </c>
      <c r="E4" s="19" t="s">
        <v>40</v>
      </c>
    </row>
    <row r="5" customFormat="false" ht="15" hidden="false" customHeight="false" outlineLevel="0" collapsed="false">
      <c r="A5" s="20" t="s">
        <v>60</v>
      </c>
      <c r="B5" s="20" t="n">
        <f aca="false">COUNTIFS('Asset Register'!$D$3:$D$501,$A5,'Asset Register'!$I$3:$I$501,"&lt;&gt;Disposed")</f>
        <v>0</v>
      </c>
      <c r="C5" s="21" t="n">
        <f aca="false">SUMIFS('Asset Register'!$K$3:$K$501,'Asset Register'!$D$3:$D$501,$A5,'Asset Register'!$I$3:$I$501,"&lt;&gt;Disposed")</f>
        <v>0</v>
      </c>
      <c r="D5" s="21" t="n">
        <f aca="false">SUMIFS('Asset Register'!$P$3:$P$501,'Asset Register'!$D$3:$D$501,$A5,'Asset Register'!$I$3:$I$501,"&lt;&gt;Disposed")</f>
        <v>0</v>
      </c>
      <c r="E5" s="21" t="n">
        <f aca="false">SUMIFS('Asset Register'!$Q$3:$Q$501,'Asset Register'!$D$3:$D$501,$A5,'Asset Register'!$I$3:$I$501,"&lt;&gt;Disposed")</f>
        <v>0</v>
      </c>
    </row>
    <row r="6" customFormat="false" ht="15" hidden="false" customHeight="false" outlineLevel="0" collapsed="false">
      <c r="A6" s="22" t="s">
        <v>62</v>
      </c>
      <c r="B6" s="22" t="n">
        <f aca="false">COUNTIFS('Asset Register'!$D$3:$D$501,$A6,'Asset Register'!$I$3:$I$501,"&lt;&gt;Disposed")</f>
        <v>0</v>
      </c>
      <c r="C6" s="23" t="n">
        <f aca="false">SUMIFS('Asset Register'!$K$3:$K$501,'Asset Register'!$D$3:$D$501,$A6,'Asset Register'!$I$3:$I$501,"&lt;&gt;Disposed")</f>
        <v>0</v>
      </c>
      <c r="D6" s="23" t="n">
        <f aca="false">SUMIFS('Asset Register'!$P$3:$P$501,'Asset Register'!$D$3:$D$501,$A6,'Asset Register'!$I$3:$I$501,"&lt;&gt;Disposed")</f>
        <v>0</v>
      </c>
      <c r="E6" s="23" t="n">
        <f aca="false">SUMIFS('Asset Register'!$Q$3:$Q$501,'Asset Register'!$D$3:$D$501,$A6,'Asset Register'!$I$3:$I$501,"&lt;&gt;Disposed")</f>
        <v>0</v>
      </c>
    </row>
    <row r="7" customFormat="false" ht="15" hidden="false" customHeight="false" outlineLevel="0" collapsed="false">
      <c r="A7" s="20" t="s">
        <v>65</v>
      </c>
      <c r="B7" s="20" t="n">
        <f aca="false">COUNTIFS('Asset Register'!$D$3:$D$501,$A7,'Asset Register'!$I$3:$I$501,"&lt;&gt;Disposed")</f>
        <v>0</v>
      </c>
      <c r="C7" s="21" t="n">
        <f aca="false">SUMIFS('Asset Register'!$K$3:$K$501,'Asset Register'!$D$3:$D$501,$A7,'Asset Register'!$I$3:$I$501,"&lt;&gt;Disposed")</f>
        <v>0</v>
      </c>
      <c r="D7" s="21" t="n">
        <f aca="false">SUMIFS('Asset Register'!$P$3:$P$501,'Asset Register'!$D$3:$D$501,$A7,'Asset Register'!$I$3:$I$501,"&lt;&gt;Disposed")</f>
        <v>0</v>
      </c>
      <c r="E7" s="21" t="n">
        <f aca="false">SUMIFS('Asset Register'!$Q$3:$Q$501,'Asset Register'!$D$3:$D$501,$A7,'Asset Register'!$I$3:$I$501,"&lt;&gt;Disposed")</f>
        <v>0</v>
      </c>
    </row>
    <row r="8" customFormat="false" ht="15" hidden="false" customHeight="false" outlineLevel="0" collapsed="false">
      <c r="A8" s="22" t="s">
        <v>49</v>
      </c>
      <c r="B8" s="22" t="n">
        <f aca="false">COUNTIFS('Asset Register'!$D$3:$D$501,$A8,'Asset Register'!$I$3:$I$501,"&lt;&gt;Disposed")</f>
        <v>0</v>
      </c>
      <c r="C8" s="23" t="n">
        <f aca="false">SUMIFS('Asset Register'!$K$3:$K$501,'Asset Register'!$D$3:$D$501,$A8,'Asset Register'!$I$3:$I$501,"&lt;&gt;Disposed")</f>
        <v>0</v>
      </c>
      <c r="D8" s="23" t="n">
        <f aca="false">SUMIFS('Asset Register'!$P$3:$P$501,'Asset Register'!$D$3:$D$501,$A8,'Asset Register'!$I$3:$I$501,"&lt;&gt;Disposed")</f>
        <v>0</v>
      </c>
      <c r="E8" s="23" t="n">
        <f aca="false">SUMIFS('Asset Register'!$Q$3:$Q$501,'Asset Register'!$D$3:$D$501,$A8,'Asset Register'!$I$3:$I$501,"&lt;&gt;Disposed")</f>
        <v>0</v>
      </c>
    </row>
    <row r="9" customFormat="false" ht="15" hidden="false" customHeight="false" outlineLevel="0" collapsed="false">
      <c r="A9" s="20" t="s">
        <v>71</v>
      </c>
      <c r="B9" s="20" t="n">
        <f aca="false">COUNTIFS('Asset Register'!$D$3:$D$501,$A9,'Asset Register'!$I$3:$I$501,"&lt;&gt;Disposed")</f>
        <v>0</v>
      </c>
      <c r="C9" s="21" t="n">
        <f aca="false">SUMIFS('Asset Register'!$K$3:$K$501,'Asset Register'!$D$3:$D$501,$A9,'Asset Register'!$I$3:$I$501,"&lt;&gt;Disposed")</f>
        <v>0</v>
      </c>
      <c r="D9" s="21" t="n">
        <f aca="false">SUMIFS('Asset Register'!$P$3:$P$501,'Asset Register'!$D$3:$D$501,$A9,'Asset Register'!$I$3:$I$501,"&lt;&gt;Disposed")</f>
        <v>0</v>
      </c>
      <c r="E9" s="21" t="n">
        <f aca="false">SUMIFS('Asset Register'!$Q$3:$Q$501,'Asset Register'!$D$3:$D$501,$A9,'Asset Register'!$I$3:$I$501,"&lt;&gt;Disposed")</f>
        <v>0</v>
      </c>
    </row>
    <row r="10" customFormat="false" ht="15" hidden="false" customHeight="false" outlineLevel="0" collapsed="false">
      <c r="A10" s="22" t="s">
        <v>74</v>
      </c>
      <c r="B10" s="22" t="n">
        <f aca="false">COUNTIFS('Asset Register'!$D$3:$D$501,$A10,'Asset Register'!$I$3:$I$501,"&lt;&gt;Disposed")</f>
        <v>0</v>
      </c>
      <c r="C10" s="23" t="n">
        <f aca="false">SUMIFS('Asset Register'!$K$3:$K$501,'Asset Register'!$D$3:$D$501,$A10,'Asset Register'!$I$3:$I$501,"&lt;&gt;Disposed")</f>
        <v>0</v>
      </c>
      <c r="D10" s="23" t="n">
        <f aca="false">SUMIFS('Asset Register'!$P$3:$P$501,'Asset Register'!$D$3:$D$501,$A10,'Asset Register'!$I$3:$I$501,"&lt;&gt;Disposed")</f>
        <v>0</v>
      </c>
      <c r="E10" s="23" t="n">
        <f aca="false">SUMIFS('Asset Register'!$Q$3:$Q$501,'Asset Register'!$D$3:$D$501,$A10,'Asset Register'!$I$3:$I$501,"&lt;&gt;Disposed")</f>
        <v>0</v>
      </c>
    </row>
    <row r="11" customFormat="false" ht="15" hidden="false" customHeight="false" outlineLevel="0" collapsed="false">
      <c r="A11" s="20" t="s">
        <v>76</v>
      </c>
      <c r="B11" s="20" t="n">
        <f aca="false">COUNTIFS('Asset Register'!$D$3:$D$501,$A11,'Asset Register'!$I$3:$I$501,"&lt;&gt;Disposed")</f>
        <v>0</v>
      </c>
      <c r="C11" s="21" t="n">
        <f aca="false">SUMIFS('Asset Register'!$K$3:$K$501,'Asset Register'!$D$3:$D$501,$A11,'Asset Register'!$I$3:$I$501,"&lt;&gt;Disposed")</f>
        <v>0</v>
      </c>
      <c r="D11" s="21" t="n">
        <f aca="false">SUMIFS('Asset Register'!$P$3:$P$501,'Asset Register'!$D$3:$D$501,$A11,'Asset Register'!$I$3:$I$501,"&lt;&gt;Disposed")</f>
        <v>0</v>
      </c>
      <c r="E11" s="21" t="n">
        <f aca="false">SUMIFS('Asset Register'!$Q$3:$Q$501,'Asset Register'!$D$3:$D$501,$A11,'Asset Register'!$I$3:$I$501,"&lt;&gt;Disposed")</f>
        <v>0</v>
      </c>
    </row>
    <row r="12" customFormat="false" ht="15" hidden="false" customHeight="false" outlineLevel="0" collapsed="false">
      <c r="A12" s="22" t="s">
        <v>77</v>
      </c>
      <c r="B12" s="22" t="n">
        <f aca="false">COUNTIFS('Asset Register'!$D$3:$D$501,$A12,'Asset Register'!$I$3:$I$501,"&lt;&gt;Disposed")</f>
        <v>0</v>
      </c>
      <c r="C12" s="23" t="n">
        <f aca="false">SUMIFS('Asset Register'!$K$3:$K$501,'Asset Register'!$D$3:$D$501,$A12,'Asset Register'!$I$3:$I$501,"&lt;&gt;Disposed")</f>
        <v>0</v>
      </c>
      <c r="D12" s="23" t="n">
        <f aca="false">SUMIFS('Asset Register'!$P$3:$P$501,'Asset Register'!$D$3:$D$501,$A12,'Asset Register'!$I$3:$I$501,"&lt;&gt;Disposed")</f>
        <v>0</v>
      </c>
      <c r="E12" s="23" t="n">
        <f aca="false">SUMIFS('Asset Register'!$Q$3:$Q$501,'Asset Register'!$D$3:$D$501,$A12,'Asset Register'!$I$3:$I$501,"&lt;&gt;Disposed")</f>
        <v>0</v>
      </c>
    </row>
    <row r="13" customFormat="false" ht="15" hidden="false" customHeight="false" outlineLevel="0" collapsed="false">
      <c r="A13" s="20" t="s">
        <v>78</v>
      </c>
      <c r="B13" s="20" t="n">
        <f aca="false">COUNTIFS('Asset Register'!$D$3:$D$501,$A13,'Asset Register'!$I$3:$I$501,"&lt;&gt;Disposed")</f>
        <v>0</v>
      </c>
      <c r="C13" s="21" t="n">
        <f aca="false">SUMIFS('Asset Register'!$K$3:$K$501,'Asset Register'!$D$3:$D$501,$A13,'Asset Register'!$I$3:$I$501,"&lt;&gt;Disposed")</f>
        <v>0</v>
      </c>
      <c r="D13" s="21" t="n">
        <f aca="false">SUMIFS('Asset Register'!$P$3:$P$501,'Asset Register'!$D$3:$D$501,$A13,'Asset Register'!$I$3:$I$501,"&lt;&gt;Disposed")</f>
        <v>0</v>
      </c>
      <c r="E13" s="21" t="n">
        <f aca="false">SUMIFS('Asset Register'!$Q$3:$Q$501,'Asset Register'!$D$3:$D$501,$A13,'Asset Register'!$I$3:$I$501,"&lt;&gt;Disposed")</f>
        <v>0</v>
      </c>
    </row>
    <row r="14" customFormat="false" ht="15" hidden="false" customHeight="false" outlineLevel="0" collapsed="false">
      <c r="A14" s="22" t="s">
        <v>79</v>
      </c>
      <c r="B14" s="22" t="n">
        <f aca="false">COUNTIFS('Asset Register'!$D$3:$D$501,$A14,'Asset Register'!$I$3:$I$501,"&lt;&gt;Disposed")</f>
        <v>0</v>
      </c>
      <c r="C14" s="23" t="n">
        <f aca="false">SUMIFS('Asset Register'!$K$3:$K$501,'Asset Register'!$D$3:$D$501,$A14,'Asset Register'!$I$3:$I$501,"&lt;&gt;Disposed")</f>
        <v>0</v>
      </c>
      <c r="D14" s="23" t="n">
        <f aca="false">SUMIFS('Asset Register'!$P$3:$P$501,'Asset Register'!$D$3:$D$501,$A14,'Asset Register'!$I$3:$I$501,"&lt;&gt;Disposed")</f>
        <v>0</v>
      </c>
      <c r="E14" s="23" t="n">
        <f aca="false">SUMIFS('Asset Register'!$Q$3:$Q$501,'Asset Register'!$D$3:$D$501,$A14,'Asset Register'!$I$3:$I$501,"&lt;&gt;Disposed")</f>
        <v>0</v>
      </c>
    </row>
    <row r="15" customFormat="false" ht="15" hidden="false" customHeight="false" outlineLevel="0" collapsed="false">
      <c r="A15" s="20" t="s">
        <v>80</v>
      </c>
      <c r="B15" s="20" t="n">
        <f aca="false">COUNTIFS('Asset Register'!$D$3:$D$501,$A15,'Asset Register'!$I$3:$I$501,"&lt;&gt;Disposed")</f>
        <v>0</v>
      </c>
      <c r="C15" s="21" t="n">
        <f aca="false">SUMIFS('Asset Register'!$K$3:$K$501,'Asset Register'!$D$3:$D$501,$A15,'Asset Register'!$I$3:$I$501,"&lt;&gt;Disposed")</f>
        <v>0</v>
      </c>
      <c r="D15" s="21" t="n">
        <f aca="false">SUMIFS('Asset Register'!$P$3:$P$501,'Asset Register'!$D$3:$D$501,$A15,'Asset Register'!$I$3:$I$501,"&lt;&gt;Disposed")</f>
        <v>0</v>
      </c>
      <c r="E15" s="21" t="n">
        <f aca="false">SUMIFS('Asset Register'!$Q$3:$Q$501,'Asset Register'!$D$3:$D$501,$A15,'Asset Register'!$I$3:$I$501,"&lt;&gt;Disposed")</f>
        <v>0</v>
      </c>
    </row>
    <row r="16" customFormat="false" ht="15" hidden="false" customHeight="false" outlineLevel="0" collapsed="false">
      <c r="A16" s="24" t="s">
        <v>85</v>
      </c>
      <c r="B16" s="24" t="n">
        <f aca="false">SUM(B5:B15)</f>
        <v>0</v>
      </c>
      <c r="C16" s="25" t="n">
        <f aca="false">SUM(C5:C15)</f>
        <v>0</v>
      </c>
      <c r="D16" s="25" t="n">
        <f aca="false">SUM(D5:D15)</f>
        <v>0</v>
      </c>
      <c r="E16" s="25" t="n">
        <f aca="false">SUM(E5:E15)</f>
        <v>0</v>
      </c>
    </row>
    <row r="18" customFormat="false" ht="15" hidden="false" customHeight="false" outlineLevel="0" collapsed="false">
      <c r="A18" s="17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2026-08-19T12:35:08Z</dcterms:created>
  <dc:creator>openpyxl</dc:creator>
  <dc:description/>
  <dc:language>en-US</dc:language>
  <cp:lastModifiedBy/>
  <dcterms:modified xsi:type="dcterms:W3CDTF">2026-08-19T12:35:09Z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